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155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A1'!$E$1:$E$679</definedName>
    <definedName name="_xlnm.Print_Titles" localSheetId="1">'Mau A1'!$7:$10</definedName>
  </definedNames>
  <calcPr calcId="144525" calcMode="manual"/>
</workbook>
</file>

<file path=xl/calcChain.xml><?xml version="1.0" encoding="utf-8"?>
<calcChain xmlns="http://schemas.openxmlformats.org/spreadsheetml/2006/main">
  <c r="K383" i="4" l="1"/>
  <c r="M383" i="4" s="1"/>
  <c r="L383" i="4"/>
  <c r="M357" i="4" l="1"/>
  <c r="K178" i="4"/>
  <c r="M178" i="4" s="1"/>
  <c r="L178" i="4"/>
  <c r="K179" i="4"/>
  <c r="L179" i="4"/>
  <c r="M179" i="4"/>
  <c r="K180" i="4"/>
  <c r="L180" i="4"/>
  <c r="M180" i="4"/>
  <c r="E46" i="2"/>
  <c r="F46" i="2"/>
  <c r="F24" i="2"/>
  <c r="B46" i="2"/>
  <c r="Q46" i="2"/>
  <c r="K637" i="4"/>
  <c r="M637" i="4" s="1"/>
  <c r="L637" i="4"/>
  <c r="K638" i="4"/>
  <c r="L638" i="4"/>
  <c r="M638" i="4" s="1"/>
  <c r="K639" i="4"/>
  <c r="L639" i="4"/>
  <c r="M639" i="4" s="1"/>
  <c r="P637" i="4" l="1"/>
  <c r="D46" i="2"/>
  <c r="AC647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37" i="4" l="1"/>
  <c r="P46" i="2" s="1"/>
  <c r="R46" i="2" s="1"/>
  <c r="S46" i="2" s="1"/>
  <c r="G46" i="2"/>
  <c r="K557" i="4" l="1"/>
  <c r="M557" i="4" s="1"/>
  <c r="L557" i="4"/>
  <c r="K144" i="4"/>
  <c r="L144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K34" i="4"/>
  <c r="L34" i="4"/>
  <c r="K35" i="4"/>
  <c r="L35" i="4"/>
  <c r="K36" i="4"/>
  <c r="L36" i="4"/>
  <c r="K37" i="4"/>
  <c r="L37" i="4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K63" i="4"/>
  <c r="L63" i="4"/>
  <c r="K64" i="4"/>
  <c r="L64" i="4"/>
  <c r="K65" i="4"/>
  <c r="L65" i="4"/>
  <c r="K66" i="4"/>
  <c r="L66" i="4"/>
  <c r="K67" i="4"/>
  <c r="L67" i="4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K86" i="4"/>
  <c r="L86" i="4"/>
  <c r="K87" i="4"/>
  <c r="L87" i="4"/>
  <c r="K88" i="4"/>
  <c r="L88" i="4"/>
  <c r="K89" i="4"/>
  <c r="L89" i="4"/>
  <c r="K90" i="4"/>
  <c r="L90" i="4"/>
  <c r="K91" i="4"/>
  <c r="L91" i="4"/>
  <c r="K92" i="4"/>
  <c r="L92" i="4"/>
  <c r="K93" i="4"/>
  <c r="L93" i="4"/>
  <c r="K94" i="4"/>
  <c r="L94" i="4"/>
  <c r="K95" i="4"/>
  <c r="L95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L103" i="4"/>
  <c r="K104" i="4"/>
  <c r="L104" i="4"/>
  <c r="K105" i="4"/>
  <c r="L105" i="4"/>
  <c r="K106" i="4"/>
  <c r="L106" i="4"/>
  <c r="K107" i="4"/>
  <c r="L107" i="4"/>
  <c r="K108" i="4"/>
  <c r="L108" i="4"/>
  <c r="K109" i="4"/>
  <c r="L109" i="4"/>
  <c r="K110" i="4"/>
  <c r="L110" i="4"/>
  <c r="K111" i="4"/>
  <c r="L111" i="4"/>
  <c r="K112" i="4"/>
  <c r="L112" i="4"/>
  <c r="K113" i="4"/>
  <c r="L113" i="4"/>
  <c r="K114" i="4"/>
  <c r="L114" i="4"/>
  <c r="K115" i="4"/>
  <c r="L115" i="4"/>
  <c r="K116" i="4"/>
  <c r="L116" i="4"/>
  <c r="K117" i="4"/>
  <c r="L117" i="4"/>
  <c r="K118" i="4"/>
  <c r="L118" i="4"/>
  <c r="K119" i="4"/>
  <c r="L119" i="4"/>
  <c r="K120" i="4"/>
  <c r="L120" i="4"/>
  <c r="K121" i="4"/>
  <c r="L121" i="4"/>
  <c r="K122" i="4"/>
  <c r="L122" i="4"/>
  <c r="K123" i="4"/>
  <c r="L123" i="4"/>
  <c r="K124" i="4"/>
  <c r="L124" i="4"/>
  <c r="K125" i="4"/>
  <c r="L125" i="4"/>
  <c r="K126" i="4"/>
  <c r="L126" i="4"/>
  <c r="K128" i="4"/>
  <c r="L128" i="4"/>
  <c r="K129" i="4"/>
  <c r="L129" i="4"/>
  <c r="K130" i="4"/>
  <c r="L130" i="4"/>
  <c r="K131" i="4"/>
  <c r="L131" i="4"/>
  <c r="K132" i="4"/>
  <c r="L132" i="4"/>
  <c r="K133" i="4"/>
  <c r="L133" i="4"/>
  <c r="K134" i="4"/>
  <c r="L134" i="4"/>
  <c r="K135" i="4"/>
  <c r="L135" i="4"/>
  <c r="K136" i="4"/>
  <c r="L136" i="4"/>
  <c r="K137" i="4"/>
  <c r="L137" i="4"/>
  <c r="K139" i="4"/>
  <c r="L139" i="4"/>
  <c r="K140" i="4"/>
  <c r="L140" i="4"/>
  <c r="K141" i="4"/>
  <c r="L141" i="4"/>
  <c r="K142" i="4"/>
  <c r="L142" i="4"/>
  <c r="K143" i="4"/>
  <c r="L143" i="4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K153" i="4"/>
  <c r="L153" i="4"/>
  <c r="K154" i="4"/>
  <c r="L154" i="4"/>
  <c r="K155" i="4"/>
  <c r="L155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L175" i="4"/>
  <c r="K176" i="4"/>
  <c r="L176" i="4"/>
  <c r="K177" i="4"/>
  <c r="L177" i="4"/>
  <c r="K181" i="4"/>
  <c r="L181" i="4"/>
  <c r="K182" i="4"/>
  <c r="L182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K193" i="4"/>
  <c r="L193" i="4"/>
  <c r="K194" i="4"/>
  <c r="L194" i="4"/>
  <c r="K195" i="4"/>
  <c r="L195" i="4"/>
  <c r="K196" i="4"/>
  <c r="L196" i="4"/>
  <c r="K197" i="4"/>
  <c r="L197" i="4"/>
  <c r="K198" i="4"/>
  <c r="L198" i="4"/>
  <c r="K199" i="4"/>
  <c r="L199" i="4"/>
  <c r="K200" i="4"/>
  <c r="L200" i="4"/>
  <c r="K201" i="4"/>
  <c r="L201" i="4"/>
  <c r="K202" i="4"/>
  <c r="L202" i="4"/>
  <c r="K203" i="4"/>
  <c r="L203" i="4"/>
  <c r="K204" i="4"/>
  <c r="L204" i="4"/>
  <c r="K205" i="4"/>
  <c r="L205" i="4"/>
  <c r="K206" i="4"/>
  <c r="L206" i="4"/>
  <c r="K207" i="4"/>
  <c r="L207" i="4"/>
  <c r="K208" i="4"/>
  <c r="L208" i="4"/>
  <c r="K209" i="4"/>
  <c r="L209" i="4"/>
  <c r="K210" i="4"/>
  <c r="L210" i="4"/>
  <c r="K211" i="4"/>
  <c r="L211" i="4"/>
  <c r="K212" i="4"/>
  <c r="L212" i="4"/>
  <c r="K213" i="4"/>
  <c r="L213" i="4"/>
  <c r="K214" i="4"/>
  <c r="L214" i="4"/>
  <c r="K215" i="4"/>
  <c r="L215" i="4"/>
  <c r="K216" i="4"/>
  <c r="L216" i="4"/>
  <c r="K217" i="4"/>
  <c r="L217" i="4"/>
  <c r="K218" i="4"/>
  <c r="L218" i="4"/>
  <c r="K219" i="4"/>
  <c r="L219" i="4"/>
  <c r="K220" i="4"/>
  <c r="L220" i="4"/>
  <c r="K221" i="4"/>
  <c r="L221" i="4"/>
  <c r="K223" i="4"/>
  <c r="L223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K232" i="4"/>
  <c r="L232" i="4"/>
  <c r="K233" i="4"/>
  <c r="L233" i="4"/>
  <c r="K234" i="4"/>
  <c r="L234" i="4"/>
  <c r="K235" i="4"/>
  <c r="L235" i="4"/>
  <c r="K236" i="4"/>
  <c r="L236" i="4"/>
  <c r="K237" i="4"/>
  <c r="L237" i="4"/>
  <c r="K238" i="4"/>
  <c r="L238" i="4"/>
  <c r="K239" i="4"/>
  <c r="L239" i="4"/>
  <c r="K240" i="4"/>
  <c r="L240" i="4"/>
  <c r="K241" i="4"/>
  <c r="L241" i="4"/>
  <c r="K242" i="4"/>
  <c r="L242" i="4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K252" i="4"/>
  <c r="L252" i="4"/>
  <c r="K253" i="4"/>
  <c r="L253" i="4"/>
  <c r="K254" i="4"/>
  <c r="L254" i="4"/>
  <c r="K255" i="4"/>
  <c r="L255" i="4"/>
  <c r="K256" i="4"/>
  <c r="L256" i="4"/>
  <c r="K257" i="4"/>
  <c r="M257" i="4" s="1"/>
  <c r="L257" i="4"/>
  <c r="K258" i="4"/>
  <c r="L258" i="4"/>
  <c r="K259" i="4"/>
  <c r="M259" i="4" s="1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01" i="4"/>
  <c r="L301" i="4"/>
  <c r="K302" i="4"/>
  <c r="L302" i="4"/>
  <c r="K304" i="4"/>
  <c r="L304" i="4"/>
  <c r="K305" i="4"/>
  <c r="L305" i="4"/>
  <c r="K306" i="4"/>
  <c r="L306" i="4"/>
  <c r="K307" i="4"/>
  <c r="L307" i="4"/>
  <c r="K308" i="4"/>
  <c r="L308" i="4"/>
  <c r="K309" i="4"/>
  <c r="L309" i="4"/>
  <c r="K310" i="4"/>
  <c r="L310" i="4"/>
  <c r="K311" i="4"/>
  <c r="L311" i="4"/>
  <c r="K312" i="4"/>
  <c r="L312" i="4"/>
  <c r="K313" i="4"/>
  <c r="L313" i="4"/>
  <c r="K314" i="4"/>
  <c r="L314" i="4"/>
  <c r="K315" i="4"/>
  <c r="L315" i="4"/>
  <c r="K316" i="4"/>
  <c r="L316" i="4"/>
  <c r="K317" i="4"/>
  <c r="L317" i="4"/>
  <c r="K318" i="4"/>
  <c r="L318" i="4"/>
  <c r="K319" i="4"/>
  <c r="L319" i="4"/>
  <c r="K320" i="4"/>
  <c r="L320" i="4"/>
  <c r="K321" i="4"/>
  <c r="L321" i="4"/>
  <c r="K322" i="4"/>
  <c r="L322" i="4"/>
  <c r="K323" i="4"/>
  <c r="L323" i="4"/>
  <c r="K324" i="4"/>
  <c r="L324" i="4"/>
  <c r="K325" i="4"/>
  <c r="L325" i="4"/>
  <c r="K326" i="4"/>
  <c r="L326" i="4"/>
  <c r="K327" i="4"/>
  <c r="L327" i="4"/>
  <c r="K328" i="4"/>
  <c r="L328" i="4"/>
  <c r="K329" i="4"/>
  <c r="L329" i="4"/>
  <c r="K330" i="4"/>
  <c r="L330" i="4"/>
  <c r="K331" i="4"/>
  <c r="L331" i="4"/>
  <c r="K332" i="4"/>
  <c r="L332" i="4"/>
  <c r="K333" i="4"/>
  <c r="L333" i="4"/>
  <c r="K334" i="4"/>
  <c r="L334" i="4"/>
  <c r="K335" i="4"/>
  <c r="M335" i="4" s="1"/>
  <c r="L335" i="4"/>
  <c r="K336" i="4"/>
  <c r="M336" i="4" s="1"/>
  <c r="L336" i="4"/>
  <c r="K337" i="4"/>
  <c r="M337" i="4" s="1"/>
  <c r="L337" i="4"/>
  <c r="K338" i="4"/>
  <c r="M338" i="4" s="1"/>
  <c r="L338" i="4"/>
  <c r="K340" i="4"/>
  <c r="M340" i="4" s="1"/>
  <c r="L340" i="4"/>
  <c r="K341" i="4"/>
  <c r="M341" i="4" s="1"/>
  <c r="L341" i="4"/>
  <c r="K345" i="4"/>
  <c r="L345" i="4"/>
  <c r="K346" i="4"/>
  <c r="L346" i="4"/>
  <c r="K347" i="4"/>
  <c r="L347" i="4"/>
  <c r="K348" i="4"/>
  <c r="L348" i="4"/>
  <c r="K349" i="4"/>
  <c r="L349" i="4"/>
  <c r="K350" i="4"/>
  <c r="L350" i="4"/>
  <c r="K351" i="4"/>
  <c r="L351" i="4"/>
  <c r="K352" i="4"/>
  <c r="L352" i="4"/>
  <c r="K353" i="4"/>
  <c r="L353" i="4"/>
  <c r="K354" i="4"/>
  <c r="L354" i="4"/>
  <c r="K355" i="4"/>
  <c r="L355" i="4"/>
  <c r="K356" i="4"/>
  <c r="L356" i="4"/>
  <c r="K358" i="4"/>
  <c r="L358" i="4"/>
  <c r="K360" i="4"/>
  <c r="L360" i="4"/>
  <c r="K361" i="4"/>
  <c r="L361" i="4"/>
  <c r="K362" i="4"/>
  <c r="L362" i="4"/>
  <c r="K363" i="4"/>
  <c r="L363" i="4"/>
  <c r="K364" i="4"/>
  <c r="L364" i="4"/>
  <c r="K365" i="4"/>
  <c r="L365" i="4"/>
  <c r="K366" i="4"/>
  <c r="L366" i="4"/>
  <c r="K367" i="4"/>
  <c r="L367" i="4"/>
  <c r="K368" i="4"/>
  <c r="L368" i="4"/>
  <c r="K369" i="4"/>
  <c r="L369" i="4"/>
  <c r="K370" i="4"/>
  <c r="L370" i="4"/>
  <c r="K371" i="4"/>
  <c r="L371" i="4"/>
  <c r="K372" i="4"/>
  <c r="L372" i="4"/>
  <c r="K373" i="4"/>
  <c r="L373" i="4"/>
  <c r="K374" i="4"/>
  <c r="L374" i="4"/>
  <c r="K375" i="4"/>
  <c r="L375" i="4"/>
  <c r="K376" i="4"/>
  <c r="L376" i="4"/>
  <c r="K377" i="4"/>
  <c r="L377" i="4"/>
  <c r="K378" i="4"/>
  <c r="L378" i="4"/>
  <c r="K379" i="4"/>
  <c r="L379" i="4"/>
  <c r="K380" i="4"/>
  <c r="L380" i="4"/>
  <c r="K384" i="4"/>
  <c r="L384" i="4"/>
  <c r="K385" i="4"/>
  <c r="L385" i="4"/>
  <c r="K386" i="4"/>
  <c r="L386" i="4"/>
  <c r="K387" i="4"/>
  <c r="L387" i="4"/>
  <c r="K388" i="4"/>
  <c r="L388" i="4"/>
  <c r="K389" i="4"/>
  <c r="L389" i="4"/>
  <c r="K390" i="4"/>
  <c r="L390" i="4"/>
  <c r="K391" i="4"/>
  <c r="L391" i="4"/>
  <c r="K392" i="4"/>
  <c r="L392" i="4"/>
  <c r="K393" i="4"/>
  <c r="L393" i="4"/>
  <c r="K394" i="4"/>
  <c r="L394" i="4"/>
  <c r="K395" i="4"/>
  <c r="L395" i="4"/>
  <c r="K396" i="4"/>
  <c r="L396" i="4"/>
  <c r="K397" i="4"/>
  <c r="L397" i="4"/>
  <c r="K398" i="4"/>
  <c r="L398" i="4"/>
  <c r="K399" i="4"/>
  <c r="L399" i="4"/>
  <c r="K400" i="4"/>
  <c r="L400" i="4"/>
  <c r="K401" i="4"/>
  <c r="L401" i="4"/>
  <c r="K402" i="4"/>
  <c r="L402" i="4"/>
  <c r="K403" i="4"/>
  <c r="L403" i="4"/>
  <c r="K404" i="4"/>
  <c r="L404" i="4"/>
  <c r="K405" i="4"/>
  <c r="L405" i="4"/>
  <c r="K406" i="4"/>
  <c r="L406" i="4"/>
  <c r="K407" i="4"/>
  <c r="L407" i="4"/>
  <c r="K408" i="4"/>
  <c r="L408" i="4"/>
  <c r="K409" i="4"/>
  <c r="L409" i="4"/>
  <c r="K410" i="4"/>
  <c r="L410" i="4"/>
  <c r="K411" i="4"/>
  <c r="L411" i="4"/>
  <c r="K412" i="4"/>
  <c r="L412" i="4"/>
  <c r="K413" i="4"/>
  <c r="L413" i="4"/>
  <c r="K414" i="4"/>
  <c r="L414" i="4"/>
  <c r="K415" i="4"/>
  <c r="L415" i="4"/>
  <c r="K416" i="4"/>
  <c r="L416" i="4"/>
  <c r="K417" i="4"/>
  <c r="L417" i="4"/>
  <c r="K418" i="4"/>
  <c r="L418" i="4"/>
  <c r="K419" i="4"/>
  <c r="L419" i="4"/>
  <c r="K420" i="4"/>
  <c r="L420" i="4"/>
  <c r="K421" i="4"/>
  <c r="L421" i="4"/>
  <c r="K422" i="4"/>
  <c r="L422" i="4"/>
  <c r="K423" i="4"/>
  <c r="L423" i="4"/>
  <c r="K424" i="4"/>
  <c r="L424" i="4"/>
  <c r="K425" i="4"/>
  <c r="L425" i="4"/>
  <c r="K426" i="4"/>
  <c r="L426" i="4"/>
  <c r="K427" i="4"/>
  <c r="L427" i="4"/>
  <c r="K428" i="4"/>
  <c r="L428" i="4"/>
  <c r="K429" i="4"/>
  <c r="L429" i="4"/>
  <c r="K430" i="4"/>
  <c r="L430" i="4"/>
  <c r="K431" i="4"/>
  <c r="L431" i="4"/>
  <c r="K432" i="4"/>
  <c r="L432" i="4"/>
  <c r="K433" i="4"/>
  <c r="L433" i="4"/>
  <c r="K434" i="4"/>
  <c r="L434" i="4"/>
  <c r="K435" i="4"/>
  <c r="L435" i="4"/>
  <c r="K436" i="4"/>
  <c r="L436" i="4"/>
  <c r="K437" i="4"/>
  <c r="L437" i="4"/>
  <c r="K438" i="4"/>
  <c r="L438" i="4"/>
  <c r="K439" i="4"/>
  <c r="L439" i="4"/>
  <c r="K440" i="4"/>
  <c r="L440" i="4"/>
  <c r="K441" i="4"/>
  <c r="L441" i="4"/>
  <c r="K442" i="4"/>
  <c r="L442" i="4"/>
  <c r="K443" i="4"/>
  <c r="L443" i="4"/>
  <c r="K444" i="4"/>
  <c r="L444" i="4"/>
  <c r="K445" i="4"/>
  <c r="L445" i="4"/>
  <c r="K446" i="4"/>
  <c r="L446" i="4"/>
  <c r="K447" i="4"/>
  <c r="L447" i="4"/>
  <c r="K448" i="4"/>
  <c r="L448" i="4"/>
  <c r="K449" i="4"/>
  <c r="L449" i="4"/>
  <c r="K450" i="4"/>
  <c r="L450" i="4"/>
  <c r="K451" i="4"/>
  <c r="L451" i="4"/>
  <c r="K452" i="4"/>
  <c r="L452" i="4"/>
  <c r="K453" i="4"/>
  <c r="L453" i="4"/>
  <c r="K454" i="4"/>
  <c r="L454" i="4"/>
  <c r="K455" i="4"/>
  <c r="L455" i="4"/>
  <c r="K456" i="4"/>
  <c r="L456" i="4"/>
  <c r="K457" i="4"/>
  <c r="L457" i="4"/>
  <c r="K458" i="4"/>
  <c r="L458" i="4"/>
  <c r="K459" i="4"/>
  <c r="L459" i="4"/>
  <c r="K460" i="4"/>
  <c r="L460" i="4"/>
  <c r="K461" i="4"/>
  <c r="L461" i="4"/>
  <c r="K462" i="4"/>
  <c r="L462" i="4"/>
  <c r="K463" i="4"/>
  <c r="L463" i="4"/>
  <c r="K464" i="4"/>
  <c r="L464" i="4"/>
  <c r="K465" i="4"/>
  <c r="L465" i="4"/>
  <c r="K466" i="4"/>
  <c r="L466" i="4"/>
  <c r="K467" i="4"/>
  <c r="L467" i="4"/>
  <c r="K468" i="4"/>
  <c r="L468" i="4"/>
  <c r="K469" i="4"/>
  <c r="M469" i="4" s="1"/>
  <c r="L469" i="4"/>
  <c r="K470" i="4"/>
  <c r="L470" i="4"/>
  <c r="K471" i="4"/>
  <c r="L471" i="4"/>
  <c r="K472" i="4"/>
  <c r="L472" i="4"/>
  <c r="K473" i="4"/>
  <c r="M473" i="4" s="1"/>
  <c r="L473" i="4"/>
  <c r="K474" i="4"/>
  <c r="L474" i="4"/>
  <c r="K475" i="4"/>
  <c r="L475" i="4"/>
  <c r="K476" i="4"/>
  <c r="L476" i="4"/>
  <c r="K477" i="4"/>
  <c r="M477" i="4" s="1"/>
  <c r="L477" i="4"/>
  <c r="K478" i="4"/>
  <c r="M478" i="4" s="1"/>
  <c r="L478" i="4"/>
  <c r="K479" i="4"/>
  <c r="L479" i="4"/>
  <c r="K480" i="4"/>
  <c r="L480" i="4"/>
  <c r="K481" i="4"/>
  <c r="L481" i="4"/>
  <c r="K482" i="4"/>
  <c r="M482" i="4" s="1"/>
  <c r="L482" i="4"/>
  <c r="K483" i="4"/>
  <c r="M483" i="4" s="1"/>
  <c r="L483" i="4"/>
  <c r="K484" i="4"/>
  <c r="L484" i="4"/>
  <c r="K485" i="4"/>
  <c r="M485" i="4" s="1"/>
  <c r="L485" i="4"/>
  <c r="K486" i="4"/>
  <c r="L486" i="4"/>
  <c r="K487" i="4"/>
  <c r="L487" i="4"/>
  <c r="K488" i="4"/>
  <c r="L488" i="4"/>
  <c r="K489" i="4"/>
  <c r="L489" i="4"/>
  <c r="K490" i="4"/>
  <c r="L490" i="4"/>
  <c r="K491" i="4"/>
  <c r="L491" i="4"/>
  <c r="K492" i="4"/>
  <c r="L492" i="4"/>
  <c r="K493" i="4"/>
  <c r="M493" i="4" s="1"/>
  <c r="L493" i="4"/>
  <c r="K494" i="4"/>
  <c r="M494" i="4" s="1"/>
  <c r="L494" i="4"/>
  <c r="K495" i="4"/>
  <c r="L495" i="4"/>
  <c r="K496" i="4"/>
  <c r="M496" i="4" s="1"/>
  <c r="L496" i="4"/>
  <c r="K497" i="4"/>
  <c r="M497" i="4" s="1"/>
  <c r="L497" i="4"/>
  <c r="K498" i="4"/>
  <c r="L498" i="4"/>
  <c r="K499" i="4"/>
  <c r="L499" i="4"/>
  <c r="K500" i="4"/>
  <c r="M500" i="4" s="1"/>
  <c r="L500" i="4"/>
  <c r="K501" i="4"/>
  <c r="M501" i="4" s="1"/>
  <c r="L501" i="4"/>
  <c r="K502" i="4"/>
  <c r="M502" i="4" s="1"/>
  <c r="L502" i="4"/>
  <c r="K503" i="4"/>
  <c r="L503" i="4"/>
  <c r="K504" i="4"/>
  <c r="L504" i="4"/>
  <c r="K505" i="4"/>
  <c r="M505" i="4" s="1"/>
  <c r="L505" i="4"/>
  <c r="K506" i="4"/>
  <c r="M506" i="4" s="1"/>
  <c r="L506" i="4"/>
  <c r="K507" i="4"/>
  <c r="L507" i="4"/>
  <c r="K508" i="4"/>
  <c r="M508" i="4" s="1"/>
  <c r="L508" i="4"/>
  <c r="K509" i="4"/>
  <c r="L509" i="4"/>
  <c r="K510" i="4"/>
  <c r="M510" i="4" s="1"/>
  <c r="L510" i="4"/>
  <c r="K511" i="4"/>
  <c r="L511" i="4"/>
  <c r="K512" i="4"/>
  <c r="M512" i="4" s="1"/>
  <c r="L512" i="4"/>
  <c r="K513" i="4"/>
  <c r="L513" i="4"/>
  <c r="K514" i="4"/>
  <c r="L514" i="4"/>
  <c r="K515" i="4"/>
  <c r="M515" i="4" s="1"/>
  <c r="L515" i="4"/>
  <c r="K516" i="4"/>
  <c r="M516" i="4" s="1"/>
  <c r="L516" i="4"/>
  <c r="K517" i="4"/>
  <c r="M517" i="4" s="1"/>
  <c r="L517" i="4"/>
  <c r="K518" i="4"/>
  <c r="L518" i="4"/>
  <c r="K519" i="4"/>
  <c r="M519" i="4" s="1"/>
  <c r="L519" i="4"/>
  <c r="K520" i="4"/>
  <c r="M520" i="4" s="1"/>
  <c r="L520" i="4"/>
  <c r="K521" i="4"/>
  <c r="M521" i="4" s="1"/>
  <c r="L521" i="4"/>
  <c r="K522" i="4"/>
  <c r="M522" i="4" s="1"/>
  <c r="L522" i="4"/>
  <c r="K523" i="4"/>
  <c r="M523" i="4" s="1"/>
  <c r="L523" i="4"/>
  <c r="K524" i="4"/>
  <c r="M524" i="4" s="1"/>
  <c r="L524" i="4"/>
  <c r="K525" i="4"/>
  <c r="L525" i="4"/>
  <c r="K526" i="4"/>
  <c r="L526" i="4"/>
  <c r="K527" i="4"/>
  <c r="L527" i="4"/>
  <c r="K528" i="4"/>
  <c r="M528" i="4" s="1"/>
  <c r="L528" i="4"/>
  <c r="K529" i="4"/>
  <c r="L529" i="4"/>
  <c r="K530" i="4"/>
  <c r="L530" i="4"/>
  <c r="K531" i="4"/>
  <c r="M531" i="4" s="1"/>
  <c r="L531" i="4"/>
  <c r="K532" i="4"/>
  <c r="M532" i="4" s="1"/>
  <c r="L532" i="4"/>
  <c r="K533" i="4"/>
  <c r="M533" i="4" s="1"/>
  <c r="L533" i="4"/>
  <c r="K534" i="4"/>
  <c r="M534" i="4" s="1"/>
  <c r="L534" i="4"/>
  <c r="K535" i="4"/>
  <c r="L535" i="4"/>
  <c r="K536" i="4"/>
  <c r="L536" i="4"/>
  <c r="K537" i="4"/>
  <c r="M537" i="4" s="1"/>
  <c r="L537" i="4"/>
  <c r="K538" i="4"/>
  <c r="M538" i="4" s="1"/>
  <c r="L538" i="4"/>
  <c r="K539" i="4"/>
  <c r="M539" i="4" s="1"/>
  <c r="L539" i="4"/>
  <c r="K540" i="4"/>
  <c r="M540" i="4" s="1"/>
  <c r="L540" i="4"/>
  <c r="K541" i="4"/>
  <c r="M541" i="4" s="1"/>
  <c r="L541" i="4"/>
  <c r="K542" i="4"/>
  <c r="M542" i="4" s="1"/>
  <c r="L542" i="4"/>
  <c r="K543" i="4"/>
  <c r="M543" i="4" s="1"/>
  <c r="L543" i="4"/>
  <c r="K544" i="4"/>
  <c r="M544" i="4" s="1"/>
  <c r="L544" i="4"/>
  <c r="K545" i="4"/>
  <c r="L545" i="4"/>
  <c r="K546" i="4"/>
  <c r="L546" i="4"/>
  <c r="K547" i="4"/>
  <c r="M547" i="4" s="1"/>
  <c r="L547" i="4"/>
  <c r="K548" i="4"/>
  <c r="M548" i="4" s="1"/>
  <c r="L548" i="4"/>
  <c r="K549" i="4"/>
  <c r="M549" i="4" s="1"/>
  <c r="L549" i="4"/>
  <c r="K550" i="4"/>
  <c r="M550" i="4" s="1"/>
  <c r="L550" i="4"/>
  <c r="K551" i="4"/>
  <c r="M551" i="4" s="1"/>
  <c r="L551" i="4"/>
  <c r="K552" i="4"/>
  <c r="M552" i="4" s="1"/>
  <c r="L552" i="4"/>
  <c r="K553" i="4"/>
  <c r="M553" i="4" s="1"/>
  <c r="L553" i="4"/>
  <c r="K554" i="4"/>
  <c r="M554" i="4" s="1"/>
  <c r="L554" i="4"/>
  <c r="K555" i="4"/>
  <c r="M555" i="4" s="1"/>
  <c r="L555" i="4"/>
  <c r="K556" i="4"/>
  <c r="M556" i="4" s="1"/>
  <c r="L556" i="4"/>
  <c r="K558" i="4"/>
  <c r="M558" i="4" s="1"/>
  <c r="L558" i="4"/>
  <c r="K559" i="4"/>
  <c r="L559" i="4"/>
  <c r="K560" i="4"/>
  <c r="M560" i="4" s="1"/>
  <c r="L560" i="4"/>
  <c r="K561" i="4"/>
  <c r="L561" i="4"/>
  <c r="K562" i="4"/>
  <c r="L562" i="4"/>
  <c r="K563" i="4"/>
  <c r="L563" i="4"/>
  <c r="K564" i="4"/>
  <c r="L564" i="4"/>
  <c r="K565" i="4"/>
  <c r="L565" i="4"/>
  <c r="K566" i="4"/>
  <c r="L566" i="4"/>
  <c r="K567" i="4"/>
  <c r="M567" i="4" s="1"/>
  <c r="L567" i="4"/>
  <c r="K568" i="4"/>
  <c r="M568" i="4" s="1"/>
  <c r="L568" i="4"/>
  <c r="K569" i="4"/>
  <c r="L569" i="4"/>
  <c r="K570" i="4"/>
  <c r="L570" i="4"/>
  <c r="K571" i="4"/>
  <c r="L571" i="4"/>
  <c r="K572" i="4"/>
  <c r="L572" i="4"/>
  <c r="K573" i="4"/>
  <c r="L573" i="4"/>
  <c r="K574" i="4"/>
  <c r="L574" i="4"/>
  <c r="K575" i="4"/>
  <c r="L575" i="4"/>
  <c r="K576" i="4"/>
  <c r="L576" i="4"/>
  <c r="K577" i="4"/>
  <c r="M577" i="4" s="1"/>
  <c r="L577" i="4"/>
  <c r="K578" i="4"/>
  <c r="L578" i="4"/>
  <c r="K579" i="4"/>
  <c r="L579" i="4"/>
  <c r="K580" i="4"/>
  <c r="L580" i="4"/>
  <c r="K581" i="4"/>
  <c r="L581" i="4"/>
  <c r="K582" i="4"/>
  <c r="L582" i="4"/>
  <c r="K583" i="4"/>
  <c r="L583" i="4"/>
  <c r="K584" i="4"/>
  <c r="L584" i="4"/>
  <c r="K585" i="4"/>
  <c r="L585" i="4"/>
  <c r="K586" i="4"/>
  <c r="L586" i="4"/>
  <c r="K587" i="4"/>
  <c r="M587" i="4" s="1"/>
  <c r="L587" i="4"/>
  <c r="K588" i="4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M597" i="4" s="1"/>
  <c r="L597" i="4"/>
  <c r="K598" i="4"/>
  <c r="L598" i="4"/>
  <c r="K599" i="4"/>
  <c r="M599" i="4" s="1"/>
  <c r="L599" i="4"/>
  <c r="K600" i="4"/>
  <c r="L600" i="4"/>
  <c r="K601" i="4"/>
  <c r="L601" i="4"/>
  <c r="K602" i="4"/>
  <c r="L602" i="4"/>
  <c r="K603" i="4"/>
  <c r="L603" i="4"/>
  <c r="K604" i="4"/>
  <c r="L604" i="4"/>
  <c r="K605" i="4"/>
  <c r="L605" i="4"/>
  <c r="K606" i="4"/>
  <c r="L606" i="4"/>
  <c r="K607" i="4"/>
  <c r="M607" i="4" s="1"/>
  <c r="P607" i="4" s="1"/>
  <c r="L607" i="4"/>
  <c r="K608" i="4"/>
  <c r="L608" i="4"/>
  <c r="K609" i="4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8" i="4"/>
  <c r="L618" i="4"/>
  <c r="K619" i="4"/>
  <c r="L619" i="4"/>
  <c r="K620" i="4"/>
  <c r="L620" i="4"/>
  <c r="K621" i="4"/>
  <c r="L621" i="4"/>
  <c r="K622" i="4"/>
  <c r="L622" i="4"/>
  <c r="K623" i="4"/>
  <c r="L623" i="4"/>
  <c r="K624" i="4"/>
  <c r="L624" i="4"/>
  <c r="K625" i="4"/>
  <c r="L625" i="4"/>
  <c r="K626" i="4"/>
  <c r="L626" i="4"/>
  <c r="K627" i="4"/>
  <c r="M627" i="4" s="1"/>
  <c r="L627" i="4"/>
  <c r="K628" i="4"/>
  <c r="L628" i="4"/>
  <c r="K629" i="4"/>
  <c r="L629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47" i="4"/>
  <c r="M647" i="4" s="1"/>
  <c r="L647" i="4"/>
  <c r="K648" i="4"/>
  <c r="M648" i="4" s="1"/>
  <c r="L648" i="4"/>
  <c r="K649" i="4"/>
  <c r="M649" i="4" s="1"/>
  <c r="L649" i="4"/>
  <c r="K650" i="4"/>
  <c r="L650" i="4"/>
  <c r="K651" i="4"/>
  <c r="L651" i="4"/>
  <c r="K652" i="4"/>
  <c r="L652" i="4"/>
  <c r="K653" i="4"/>
  <c r="L653" i="4"/>
  <c r="K654" i="4"/>
  <c r="L654" i="4"/>
  <c r="K655" i="4"/>
  <c r="L655" i="4"/>
  <c r="K656" i="4"/>
  <c r="L656" i="4"/>
  <c r="K657" i="4"/>
  <c r="M657" i="4" s="1"/>
  <c r="L657" i="4"/>
  <c r="K658" i="4"/>
  <c r="M658" i="4" s="1"/>
  <c r="L658" i="4"/>
  <c r="K659" i="4"/>
  <c r="M659" i="4" s="1"/>
  <c r="L659" i="4"/>
  <c r="K660" i="4"/>
  <c r="M660" i="4" s="1"/>
  <c r="L660" i="4"/>
  <c r="K661" i="4"/>
  <c r="M661" i="4" s="1"/>
  <c r="L661" i="4"/>
  <c r="K662" i="4"/>
  <c r="M662" i="4" s="1"/>
  <c r="L662" i="4"/>
  <c r="K663" i="4"/>
  <c r="M663" i="4" s="1"/>
  <c r="L663" i="4"/>
  <c r="K664" i="4"/>
  <c r="M664" i="4" s="1"/>
  <c r="L664" i="4"/>
  <c r="K665" i="4"/>
  <c r="L665" i="4"/>
  <c r="K666" i="4"/>
  <c r="L666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8" i="4"/>
  <c r="M129" i="4"/>
  <c r="M130" i="4"/>
  <c r="M131" i="4"/>
  <c r="M132" i="4"/>
  <c r="M133" i="4"/>
  <c r="M134" i="4"/>
  <c r="M135" i="4"/>
  <c r="M136" i="4"/>
  <c r="M137" i="4"/>
  <c r="M139" i="4"/>
  <c r="M140" i="4"/>
  <c r="M141" i="4"/>
  <c r="M142" i="4"/>
  <c r="M143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81" i="4"/>
  <c r="M182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3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8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8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70" i="4"/>
  <c r="M471" i="4"/>
  <c r="M472" i="4"/>
  <c r="M474" i="4"/>
  <c r="M475" i="4"/>
  <c r="M476" i="4"/>
  <c r="M479" i="4"/>
  <c r="M480" i="4"/>
  <c r="M481" i="4"/>
  <c r="M484" i="4"/>
  <c r="M486" i="4"/>
  <c r="M487" i="4"/>
  <c r="M488" i="4"/>
  <c r="M489" i="4"/>
  <c r="M490" i="4"/>
  <c r="M491" i="4"/>
  <c r="M492" i="4"/>
  <c r="M495" i="4"/>
  <c r="M498" i="4"/>
  <c r="M499" i="4"/>
  <c r="M503" i="4"/>
  <c r="M504" i="4"/>
  <c r="M507" i="4"/>
  <c r="M509" i="4"/>
  <c r="M511" i="4"/>
  <c r="M513" i="4"/>
  <c r="M514" i="4"/>
  <c r="M518" i="4"/>
  <c r="M525" i="4"/>
  <c r="M526" i="4"/>
  <c r="M527" i="4"/>
  <c r="M529" i="4"/>
  <c r="M530" i="4"/>
  <c r="M535" i="4"/>
  <c r="M536" i="4"/>
  <c r="M545" i="4"/>
  <c r="M546" i="4"/>
  <c r="M559" i="4"/>
  <c r="M561" i="4"/>
  <c r="M562" i="4"/>
  <c r="M563" i="4"/>
  <c r="M564" i="4"/>
  <c r="M565" i="4"/>
  <c r="M566" i="4"/>
  <c r="M569" i="4"/>
  <c r="M570" i="4"/>
  <c r="M571" i="4"/>
  <c r="M572" i="4"/>
  <c r="M573" i="4"/>
  <c r="M574" i="4"/>
  <c r="M575" i="4"/>
  <c r="M576" i="4"/>
  <c r="M578" i="4"/>
  <c r="M579" i="4"/>
  <c r="M580" i="4"/>
  <c r="M581" i="4"/>
  <c r="M582" i="4"/>
  <c r="M583" i="4"/>
  <c r="M584" i="4"/>
  <c r="M585" i="4"/>
  <c r="M586" i="4"/>
  <c r="M588" i="4"/>
  <c r="M589" i="4"/>
  <c r="M590" i="4"/>
  <c r="M591" i="4"/>
  <c r="M592" i="4"/>
  <c r="M593" i="4"/>
  <c r="M594" i="4"/>
  <c r="M595" i="4"/>
  <c r="M596" i="4"/>
  <c r="M598" i="4"/>
  <c r="M600" i="4"/>
  <c r="M601" i="4"/>
  <c r="M602" i="4"/>
  <c r="M603" i="4"/>
  <c r="M604" i="4"/>
  <c r="M605" i="4"/>
  <c r="M606" i="4"/>
  <c r="M608" i="4"/>
  <c r="M609" i="4"/>
  <c r="M610" i="4"/>
  <c r="M611" i="4"/>
  <c r="M612" i="4"/>
  <c r="M613" i="4"/>
  <c r="M614" i="4"/>
  <c r="M615" i="4"/>
  <c r="M616" i="4"/>
  <c r="M618" i="4"/>
  <c r="M619" i="4"/>
  <c r="M620" i="4"/>
  <c r="M621" i="4"/>
  <c r="M622" i="4"/>
  <c r="M623" i="4"/>
  <c r="M624" i="4"/>
  <c r="M625" i="4"/>
  <c r="M626" i="4"/>
  <c r="M628" i="4"/>
  <c r="M629" i="4"/>
  <c r="M630" i="4"/>
  <c r="M631" i="4"/>
  <c r="M632" i="4"/>
  <c r="M633" i="4"/>
  <c r="M634" i="4"/>
  <c r="M635" i="4"/>
  <c r="M636" i="4"/>
  <c r="M650" i="4"/>
  <c r="M651" i="4"/>
  <c r="M652" i="4"/>
  <c r="M653" i="4"/>
  <c r="M654" i="4"/>
  <c r="M655" i="4"/>
  <c r="M656" i="4"/>
  <c r="M665" i="4"/>
  <c r="M666" i="4"/>
  <c r="D20" i="2" l="1"/>
  <c r="G43" i="2"/>
  <c r="AC607" i="4"/>
  <c r="D41" i="2"/>
  <c r="D40" i="2"/>
  <c r="D39" i="2"/>
  <c r="D47" i="2"/>
  <c r="D38" i="2"/>
  <c r="D19" i="2"/>
  <c r="M144" i="4"/>
  <c r="P657" i="4"/>
  <c r="P627" i="4"/>
  <c r="AC627" i="4" s="1"/>
  <c r="P617" i="4"/>
  <c r="G48" i="2" l="1"/>
  <c r="AC657" i="4"/>
  <c r="P48" i="2" s="1"/>
  <c r="R48" i="2" s="1"/>
  <c r="S48" i="2" s="1"/>
  <c r="G44" i="2"/>
  <c r="AC617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06" i="4"/>
  <c r="N479" i="4"/>
  <c r="AB667" i="4" l="1"/>
  <c r="W667" i="4"/>
  <c r="U667" i="4"/>
  <c r="S667" i="4"/>
  <c r="R667" i="4"/>
  <c r="Q667" i="4"/>
  <c r="O667" i="4"/>
  <c r="N667" i="4"/>
  <c r="I667" i="4"/>
  <c r="H667" i="4"/>
  <c r="AA537" i="4"/>
  <c r="Z537" i="4"/>
  <c r="AA517" i="4"/>
  <c r="Z517" i="4"/>
  <c r="AA493" i="4"/>
  <c r="Z493" i="4"/>
  <c r="AA479" i="4"/>
  <c r="Z479" i="4"/>
  <c r="AA453" i="4"/>
  <c r="Z453" i="4"/>
  <c r="AA431" i="4"/>
  <c r="Z431" i="4"/>
  <c r="AA406" i="4"/>
  <c r="Z406" i="4"/>
  <c r="X384" i="4"/>
  <c r="X667" i="4" s="1"/>
  <c r="V384" i="4"/>
  <c r="V667" i="4" s="1"/>
  <c r="T384" i="4"/>
  <c r="T667" i="4" s="1"/>
  <c r="AA370" i="4"/>
  <c r="Z370" i="4"/>
  <c r="AA327" i="4"/>
  <c r="Z327" i="4"/>
  <c r="AA309" i="4"/>
  <c r="Z309" i="4"/>
  <c r="AA291" i="4"/>
  <c r="Z291" i="4"/>
  <c r="AA271" i="4"/>
  <c r="Z271" i="4"/>
  <c r="AA251" i="4"/>
  <c r="Z251" i="4"/>
  <c r="AA231" i="4"/>
  <c r="Z231" i="4"/>
  <c r="AA212" i="4"/>
  <c r="Z212" i="4"/>
  <c r="AA191" i="4"/>
  <c r="O20" i="2" s="1"/>
  <c r="Z191" i="4"/>
  <c r="N20" i="2" s="1"/>
  <c r="AA171" i="4"/>
  <c r="O19" i="2" s="1"/>
  <c r="Z171" i="4"/>
  <c r="N19" i="2" s="1"/>
  <c r="AA151" i="4"/>
  <c r="Z151" i="4"/>
  <c r="AA131" i="4"/>
  <c r="Z131" i="4"/>
  <c r="AA112" i="4"/>
  <c r="Z112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Z384" i="4" l="1"/>
  <c r="Z667" i="4" s="1"/>
  <c r="M10" i="4"/>
  <c r="P577" i="4"/>
  <c r="P587" i="4"/>
  <c r="P493" i="4"/>
  <c r="Y493" i="4" s="1"/>
  <c r="AC493" i="4" s="1"/>
  <c r="P567" i="4"/>
  <c r="P597" i="4"/>
  <c r="M11" i="4"/>
  <c r="P11" i="4" s="1"/>
  <c r="P558" i="4"/>
  <c r="G38" i="2" s="1"/>
  <c r="P431" i="4"/>
  <c r="AA384" i="4"/>
  <c r="AC587" i="4" l="1"/>
  <c r="G41" i="2"/>
  <c r="AC567" i="4"/>
  <c r="G39" i="2"/>
  <c r="AC597" i="4"/>
  <c r="T46" i="2" s="1"/>
  <c r="G42" i="2"/>
  <c r="AC577" i="4"/>
  <c r="G40" i="2"/>
  <c r="AC558" i="4"/>
  <c r="P251" i="4"/>
  <c r="Y251" i="4" s="1"/>
  <c r="AC251" i="4" s="1"/>
  <c r="P271" i="4"/>
  <c r="Y271" i="4" s="1"/>
  <c r="AC271" i="4" s="1"/>
  <c r="P31" i="4"/>
  <c r="Y31" i="4" s="1"/>
  <c r="AC31" i="4" s="1"/>
  <c r="P327" i="4"/>
  <c r="Y327" i="4" s="1"/>
  <c r="AC327" i="4" s="1"/>
  <c r="P131" i="4"/>
  <c r="Y131" i="4" s="1"/>
  <c r="AC131" i="4" s="1"/>
  <c r="P370" i="4"/>
  <c r="Y370" i="4" s="1"/>
  <c r="AC370" i="4" s="1"/>
  <c r="P537" i="4"/>
  <c r="Y537" i="4" s="1"/>
  <c r="AC537" i="4" s="1"/>
  <c r="P51" i="4"/>
  <c r="Y51" i="4" s="1"/>
  <c r="AC51" i="4" s="1"/>
  <c r="P406" i="4"/>
  <c r="Y406" i="4" s="1"/>
  <c r="AC406" i="4" s="1"/>
  <c r="P384" i="4"/>
  <c r="Y384" i="4" s="1"/>
  <c r="AC384" i="4" s="1"/>
  <c r="P212" i="4"/>
  <c r="Y212" i="4" s="1"/>
  <c r="AC212" i="4" s="1"/>
  <c r="P91" i="4"/>
  <c r="Y91" i="4" s="1"/>
  <c r="AC91" i="4" s="1"/>
  <c r="P347" i="4"/>
  <c r="Y347" i="4" s="1"/>
  <c r="AC347" i="4" s="1"/>
  <c r="P309" i="4"/>
  <c r="Y309" i="4" s="1"/>
  <c r="AC309" i="4" s="1"/>
  <c r="P453" i="4"/>
  <c r="Y453" i="4" s="1"/>
  <c r="AC453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1" i="4"/>
  <c r="Y291" i="4" s="1"/>
  <c r="AC291" i="4" s="1"/>
  <c r="P191" i="4"/>
  <c r="P171" i="4"/>
  <c r="P517" i="4"/>
  <c r="Y517" i="4" s="1"/>
  <c r="AC517" i="4" s="1"/>
  <c r="Y431" i="4"/>
  <c r="AC431" i="4" s="1"/>
  <c r="P479" i="4"/>
  <c r="Y479" i="4" s="1"/>
  <c r="AC479" i="4" s="1"/>
  <c r="M667" i="4"/>
  <c r="AA667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91" i="4"/>
  <c r="AC191" i="4" s="1"/>
  <c r="P20" i="2" s="1"/>
  <c r="G20" i="2"/>
  <c r="P40" i="2"/>
  <c r="R40" i="2" s="1"/>
  <c r="S40" i="2" s="1"/>
  <c r="T40" i="2"/>
  <c r="P39" i="2"/>
  <c r="R39" i="2" s="1"/>
  <c r="S39" i="2" s="1"/>
  <c r="T39" i="2"/>
  <c r="Y171" i="4"/>
  <c r="G19" i="2"/>
  <c r="M20" i="2"/>
  <c r="P667" i="4"/>
  <c r="Y667" i="4"/>
  <c r="AC11" i="4"/>
  <c r="T20" i="2" l="1"/>
  <c r="AC17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67" i="4" l="1"/>
  <c r="P19" i="2"/>
  <c r="R19" i="2" s="1"/>
  <c r="S19" i="2" s="1"/>
  <c r="T19" i="2"/>
  <c r="R20" i="2"/>
  <c r="S20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<sst xmlns="http://schemas.openxmlformats.org/spreadsheetml/2006/main" count="1213" uniqueCount="538">
  <si>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</si>
  <si>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</si>
  <si>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</si>
  <si>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</si>
  <si>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</si>
  <si>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</si>
  <si>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</si>
  <si>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</si>
  <si>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</si>
  <si>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</si>
  <si>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</si>
  <si>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</si>
  <si>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</si>
  <si>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</si>
  <si>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</si>
  <si>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</si>
  <si>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</si>
  <si>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</si>
  <si>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</si>
  <si>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</si>
  <si>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</si>
  <si>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</si>
  <si>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</si>
  <si>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</si>
  <si>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</si>
  <si>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</si>
  <si>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</si>
  <si>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</si>
  <si>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</si>
  <si>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</si>
  <si>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</si>
  <si>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</si>
  <si>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</si>
  <si>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</si>
  <si>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</si>
  <si>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</si>
  <si>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</si>
  <si>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</si>
  <si>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</si>
  <si>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</si>
  <si>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</si>
  <si>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</si>
  <si>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</si>
  <si>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</si>
  <si>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</si>
  <si>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</si>
  <si>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</si>
  <si>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</si>
  <si>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</si>
  <si>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</si>
  <si>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</si>
  <si>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</si>
  <si>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</si>
  <si>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</si>
  <si>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</si>
  <si>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</si>
  <si>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</si>
  <si>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</si>
  <si>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</si>
  <si>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</si>
  <si>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</si>
  <si>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</si>
  <si>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</si>
  <si>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</si>
  <si>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</si>
  <si>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</si>
  <si>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</si>
  <si>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</si>
  <si>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</si>
  <si>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</si>
  <si>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</si>
  <si>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</si>
  <si>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</si>
  <si>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</si>
  <si>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</si>
  <si>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</si>
  <si>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</si>
  <si>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</si>
  <si>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</si>
  <si>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</si>
  <si>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</si>
  <si>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</si>
  <si>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</si>
  <si>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</si>
  <si>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</si>
  <si>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</si>
  <si>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</si>
  <si>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</si>
  <si>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</si>
  <si>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</si>
  <si>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</si>
  <si>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</si>
  <si>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</si>
  <si>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</si>
  <si>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</si>
  <si>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</si>
  <si>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</si>
  <si>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</si>
  <si>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</si>
  <si>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</si>
  <si>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</si>
  <si>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</si>
  <si>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</si>
  <si>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</si>
  <si>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</si>
  <si>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</si>
  <si>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</si>
  <si>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</si>
  <si>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</si>
  <si>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</si>
  <si>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</si>
  <si>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</si>
  <si>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</si>
  <si>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</si>
  <si>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</si>
  <si>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</si>
  <si>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</si>
  <si>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</si>
  <si>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</si>
  <si>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</si>
  <si>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</si>
  <si>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</si>
  <si>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</si>
  <si>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</si>
  <si>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</si>
  <si>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</si>
  <si>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</si>
  <si>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</si>
  <si>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</si>
  <si>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</si>
  <si>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</si>
  <si>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</si>
  <si>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</si>
  <si>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</si>
  <si>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</si>
  <si>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</si>
  <si>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</si>
  <si>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</si>
  <si>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</si>
  <si>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</si>
  <si>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</si>
  <si>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</si>
  <si>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</si>
  <si>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</si>
  <si>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</si>
  <si>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</si>
  <si>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</si>
  <si>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</si>
  <si>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</si>
  <si>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</si>
  <si>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</si>
  <si>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</si>
  <si>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</si>
  <si>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</si>
  <si>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</si>
  <si>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</si>
  <si>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</si>
  <si>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</si>
  <si>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</si>
  <si>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</si>
  <si>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</si>
  <si>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</si>
  <si>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</si>
  <si>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</si>
  <si>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</si>
  <si>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</si>
  <si>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</si>
  <si>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</si>
  <si>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</si>
  <si>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</si>
  <si>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</si>
  <si>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</si>
  <si>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</si>
  <si>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</si>
  <si>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</si>
  <si>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</si>
  <si>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</si>
  <si>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</si>
  <si>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</si>
  <si>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</si>
  <si>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</si>
  <si>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</si>
  <si>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</si>
  <si>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</si>
  <si>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</si>
  <si>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</si>
  <si>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</si>
  <si>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</si>
  <si>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</si>
  <si>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</si>
  <si>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</si>
  <si>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</si>
  <si>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</si>
  <si>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</si>
  <si>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</si>
  <si>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</si>
  <si>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</si>
  <si>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</si>
  <si>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</si>
  <si>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</si>
  <si>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</si>
  <si>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</si>
  <si>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</si>
  <si>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</si>
  <si>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</si>
  <si>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</si>
  <si>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</si>
  <si>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</si>
  <si>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</si>
  <si>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</si>
  <si>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</si>
  <si>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</si>
  <si>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</si>
  <si>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</si>
  <si>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</si>
  <si>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</si>
  <si>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</si>
  <si>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</si>
  <si>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</si>
  <si>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</si>
  <si>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</si>
  <si>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</si>
  <si>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</si>
  <si>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</si>
  <si>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</si>
  <si>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</si>
  <si>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</si>
  <si>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</si>
  <si>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</si>
  <si>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</si>
  <si>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</si>
  <si>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</si>
  <si>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</si>
  <si>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</si>
  <si>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</si>
  <si>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</si>
  <si>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</si>
  <si>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</si>
  <si>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</si>
  <si>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</si>
  <si>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</si>
  <si>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</si>
  <si>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</si>
  <si>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</si>
  <si>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</si>
  <si>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</si>
  <si>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</si>
  <si>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</si>
  <si>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</si>
  <si>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</si>
  <si>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</si>
  <si>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</si>
  <si>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</si>
  <si>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</si>
  <si>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</si>
  <si>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</si>
  <si>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</si>
  <si>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</si>
  <si>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</si>
  <si>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</si>
  <si>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</si>
  <si>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</si>
  <si>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</si>
  <si>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</si>
  <si>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</si>
  <si>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</si>
  <si>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</si>
  <si>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</si>
  <si>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</si>
  <si>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</si>
  <si>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</si>
  <si>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</si>
  <si>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</si>
  <si>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</si>
  <si>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</si>
  <si>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</si>
  <si>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</si>
  <si>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</si>
  <si>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</si>
  <si>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</si>
  <si>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</si>
  <si>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</si>
  <si>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</si>
  <si>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</si>
  <si>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</si>
  <si>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</si>
  <si>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</si>
  <si>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</si>
  <si>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</si>
  <si>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</si>
  <si>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</si>
  <si>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</si>
  <si>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</si>
  <si>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</si>
  <si>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</si>
  <si>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</si>
  <si>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</si>
  <si>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</si>
  <si>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</si>
  <si>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</si>
  <si>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</si>
  <si>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</si>
  <si>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</si>
  <si>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</si>
  <si>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</si>
  <si>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</si>
  <si>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</si>
  <si>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</si>
  <si>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</si>
  <si>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</si>
  <si>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</si>
  <si>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</si>
  <si>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</si>
  <si>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</si>
  <si>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</si>
  <si>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</si>
  <si>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</si>
  <si>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</si>
  <si>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</si>
  <si>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</si>
  <si>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</si>
  <si>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</si>
  <si>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</si>
  <si>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</si>
  <si>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</si>
  <si>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</si>
  <si>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</si>
  <si>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</si>
  <si>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</si>
  <si>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</si>
  <si>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</si>
  <si>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</si>
  <si>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</si>
  <si>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</si>
  <si>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</si>
  <si>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</si>
  <si>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</si>
  <si>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</si>
  <si>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</si>
  <si>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</si>
  <si>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</si>
  <si>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</si>
  <si>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</si>
  <si>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</si>
  <si>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</si>
  <si>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</si>
  <si>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</si>
  <si>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</si>
  <si>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</si>
  <si>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</si>
  <si>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</si>
  <si>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</si>
  <si>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</si>
  <si>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</si>
  <si>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</si>
  <si>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</si>
  <si>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</si>
  <si>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</si>
  <si>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</si>
  <si>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</si>
  <si>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</si>
  <si>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</si>
  <si>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</si>
  <si>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</si>
  <si>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</si>
  <si>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</si>
  <si>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</si>
  <si>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</si>
  <si>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</si>
  <si>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</si>
  <si>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</si>
  <si>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</si>
  <si>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</si>
  <si>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</si>
  <si>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</si>
  <si>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</si>
  <si>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</si>
  <si>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</si>
  <si>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</si>
  <si>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</si>
  <si>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</si>
  <si>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</si>
  <si>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</si>
  <si>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</si>
  <si>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</si>
  <si>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</si>
  <si>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</si>
  <si>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</si>
  <si>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</si>
  <si>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</si>
  <si>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</si>
  <si>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</si>
  <si>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</si>
  <si>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</si>
  <si>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</si>
  <si>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</si>
  <si>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</si>
  <si>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</si>
  <si>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</si>
  <si>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</si>
  <si>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</si>
  <si>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</si>
  <si>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</si>
  <si>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</si>
  <si>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</si>
  <si>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</si>
  <si>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</si>
  <si>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</si>
  <si>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</si>
  <si>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</si>
  <si>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</si>
  <si>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</si>
  <si>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</si>
  <si>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</si>
  <si>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</si>
  <si>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</si>
  <si>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</si>
  <si>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</si>
  <si>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</si>
  <si>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</si>
  <si>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</si>
  <si>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</si>
  <si>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</si>
  <si>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</si>
  <si>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</si>
  <si>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</si>
  <si>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</si>
  <si>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</si>
  <si>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</si>
  <si>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</si>
  <si>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</si>
  <si>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</si>
  <si>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</si>
  <si>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</si>
  <si>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</si>
  <si>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</si>
  <si>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</si>
  <si>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</si>
  <si>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</si>
  <si>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</si>
  <si>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</si>
  <si>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</si>
  <si>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</si>
  <si>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</si>
  <si>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</si>
  <si>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</si>
  <si>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</si>
  <si>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</si>
  <si>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</si>
  <si>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</si>
  <si>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</si>
  <si>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</si>
  <si>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</si>
  <si>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</si>
  <si>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</si>
  <si>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</si>
  <si>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</si>
  <si>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</si>
  <si>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</si>
  <si>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</si>
  <si>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</si>
  <si>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</si>
  <si>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</si>
  <si>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</si>
  <si>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</si>
  <si>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</si>
  <si>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</si>
  <si>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</si>
  <si>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</si>
  <si>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</si>
  <si>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</si>
  <si>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</si>
  <si>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</si>
  <si>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</si>
  <si>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</si>
  <si>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</si>
  <si>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</si>
  <si>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</si>
  <si>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</si>
  <si>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</si>
  <si>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</si>
  <si>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</si>
  <si>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</si>
  <si>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</si>
  <si>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</si>
  <si>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</si>
  <si>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</si>
  <si>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</si>
  <si>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</si>
  <si>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</si>
  <si>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</si>
  <si>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</si>
  <si>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</si>
  <si>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</si>
  <si>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</si>
  <si>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</si>
  <si>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</si>
  <si>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</si>
  <si>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</si>
  <si>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</si>
  <si>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</si>
  <si>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</si>
  <si>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</si>
  <si>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</si>
  <si>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</si>
  <si>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</si>
  <si>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</si>
  <si>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</si>
  <si>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</si>
  <si>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</si>
  <si>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</si>
  <si>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</si>
  <si>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</si>
  <si>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</si>
  <si>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</si>
  <si>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</si>
  <si>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</si>
  <si>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</si>
  <si>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</si>
  <si>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</si>
  <si>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</si>
  <si>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</si>
  <si>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</si>
  <si>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</si>
  <si>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</si>
  <si>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</si>
  <si>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</si>
  <si>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</si>
  <si>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</si>
  <si>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</si>
  <si>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</si>
  <si>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</si>
  <si>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</si>
  <si>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</si>
  <si>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</si>
  <si>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</si>
  <si>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</si>
  <si>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Lập trình di động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</si>
</sst>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2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1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164" fontId="14" fillId="3" borderId="16" xfId="0" applyNumberFormat="1" applyFont="1" applyFill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32" fillId="3" borderId="4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1" fillId="3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164" fontId="33" fillId="3" borderId="4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3" fillId="2" borderId="1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274537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274537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274537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A35" workbookViewId="0">
      <selection activeCell="D52" sqref="D52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88" customWidth="1"/>
    <col min="6" max="6" width="8.125" style="288" customWidth="1"/>
    <col min="7" max="7" width="7.625" style="288" customWidth="1"/>
    <col min="8" max="8" width="9.875" style="288" customWidth="1"/>
    <col min="9" max="9" width="10.875" style="288" customWidth="1"/>
    <col min="10" max="10" width="9.75" style="288" customWidth="1"/>
    <col min="11" max="11" width="10.375" style="288" customWidth="1"/>
    <col min="12" max="12" width="10.875" style="288" customWidth="1"/>
    <col min="13" max="13" width="10.25" style="288" customWidth="1"/>
    <col min="14" max="14" width="10.125" style="288" customWidth="1"/>
    <col min="15" max="15" width="10.625" style="288" customWidth="1"/>
    <col min="16" max="16" width="10.375" style="294" customWidth="1"/>
    <col min="17" max="17" width="9.875" style="288" customWidth="1"/>
    <col min="18" max="18" width="12.125" style="288" customWidth="1"/>
    <col min="19" max="20" width="9" style="305" customWidth="1"/>
    <col min="21" max="26" width="8" customWidth="1"/>
  </cols>
  <sheetData>
    <row r="1" spans="1:26" ht="16.5" customHeight="1">
      <c r="A1" s="1"/>
      <c r="B1" s="1"/>
      <c r="C1" s="1"/>
      <c r="D1" s="2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9"/>
      <c r="Q1" s="290" t="s">
        <v>0</v>
      </c>
      <c r="R1" s="263"/>
      <c r="S1" s="295"/>
      <c r="T1" s="295"/>
      <c r="U1" s="1"/>
      <c r="V1" s="1"/>
      <c r="W1" s="1"/>
      <c r="X1" s="1"/>
      <c r="Y1" s="1"/>
      <c r="Z1" s="1"/>
    </row>
    <row r="2" spans="1:26" ht="25.5" customHeight="1">
      <c r="A2" s="315" t="s">
        <v>1</v>
      </c>
      <c r="B2" s="314"/>
      <c r="C2" s="314"/>
      <c r="D2" s="314"/>
      <c r="E2" s="314"/>
      <c r="F2" s="286"/>
      <c r="G2" s="286"/>
      <c r="H2" s="286"/>
      <c r="I2" s="286"/>
      <c r="J2" s="286"/>
      <c r="K2" s="318" t="s">
        <v>2</v>
      </c>
      <c r="L2" s="317"/>
      <c r="M2" s="317"/>
      <c r="N2" s="317"/>
      <c r="O2" s="317"/>
      <c r="P2" s="317"/>
      <c r="Q2" s="317"/>
      <c r="R2" s="263"/>
      <c r="S2" s="295"/>
      <c r="T2" s="295"/>
      <c r="U2" s="1"/>
      <c r="V2" s="1"/>
      <c r="W2" s="1"/>
      <c r="X2" s="1"/>
      <c r="Y2" s="1"/>
      <c r="Z2" s="1"/>
    </row>
    <row r="3" spans="1:26" ht="32.25" customHeight="1">
      <c r="A3" s="313" t="s">
        <v>3</v>
      </c>
      <c r="B3" s="314"/>
      <c r="C3" s="314"/>
      <c r="D3" s="314"/>
      <c r="E3" s="314"/>
      <c r="F3" s="264"/>
      <c r="G3" s="286"/>
      <c r="H3" s="286"/>
      <c r="I3" s="286"/>
      <c r="J3" s="286"/>
      <c r="K3" s="316" t="s">
        <v>4</v>
      </c>
      <c r="L3" s="317"/>
      <c r="M3" s="317"/>
      <c r="N3" s="317"/>
      <c r="O3" s="317"/>
      <c r="P3" s="317"/>
      <c r="Q3" s="317"/>
      <c r="R3" s="263"/>
      <c r="S3" s="295"/>
      <c r="T3" s="295"/>
      <c r="U3" s="1"/>
      <c r="V3" s="1"/>
      <c r="W3" s="1"/>
      <c r="X3" s="1"/>
      <c r="Y3" s="1"/>
      <c r="Z3" s="1"/>
    </row>
    <row r="4" spans="1:26" ht="38.25" customHeight="1">
      <c r="A4" s="326" t="s">
        <v>526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296"/>
      <c r="T4" s="296"/>
      <c r="U4" s="6"/>
      <c r="V4" s="6"/>
      <c r="W4" s="6"/>
      <c r="X4" s="6"/>
      <c r="Y4" s="6"/>
      <c r="Z4" s="6"/>
    </row>
    <row r="5" spans="1:26" ht="29.25" customHeight="1">
      <c r="A5" s="328" t="s">
        <v>140</v>
      </c>
      <c r="B5" s="328"/>
      <c r="C5" s="328"/>
      <c r="D5" s="328"/>
      <c r="E5" s="328"/>
      <c r="F5" s="328"/>
      <c r="G5" s="328"/>
      <c r="H5" s="328"/>
      <c r="I5" s="328"/>
      <c r="J5" s="328"/>
      <c r="K5" s="328"/>
      <c r="L5" s="328"/>
      <c r="M5" s="328"/>
      <c r="N5" s="328"/>
      <c r="O5" s="328"/>
      <c r="P5" s="328"/>
      <c r="Q5" s="328"/>
      <c r="R5" s="328"/>
      <c r="S5" s="328"/>
      <c r="T5" s="328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1"/>
      <c r="K6" s="9"/>
      <c r="L6" s="9"/>
      <c r="M6" s="9"/>
      <c r="N6" s="9"/>
      <c r="O6" s="9"/>
      <c r="P6" s="292"/>
      <c r="Q6" s="9"/>
      <c r="R6" s="34"/>
      <c r="S6" s="297"/>
      <c r="T6" s="297"/>
      <c r="U6" s="7"/>
      <c r="V6" s="7"/>
      <c r="W6" s="7"/>
      <c r="X6" s="7"/>
      <c r="Y6" s="7"/>
      <c r="Z6" s="7"/>
    </row>
    <row r="7" spans="1:26" ht="18" customHeight="1">
      <c r="A7" s="344" t="s">
        <v>5</v>
      </c>
      <c r="B7" s="341" t="s">
        <v>6</v>
      </c>
      <c r="C7" s="333"/>
      <c r="D7" s="323" t="s">
        <v>7</v>
      </c>
      <c r="E7" s="324"/>
      <c r="F7" s="324"/>
      <c r="G7" s="324"/>
      <c r="H7" s="324"/>
      <c r="I7" s="325"/>
      <c r="J7" s="319" t="s">
        <v>8</v>
      </c>
      <c r="K7" s="319" t="s">
        <v>9</v>
      </c>
      <c r="L7" s="319" t="s">
        <v>10</v>
      </c>
      <c r="M7" s="319" t="s">
        <v>11</v>
      </c>
      <c r="N7" s="319" t="s">
        <v>12</v>
      </c>
      <c r="O7" s="319" t="s">
        <v>13</v>
      </c>
      <c r="P7" s="337" t="s">
        <v>524</v>
      </c>
      <c r="Q7" s="319" t="s">
        <v>525</v>
      </c>
      <c r="R7" s="331" t="s">
        <v>14</v>
      </c>
      <c r="S7" s="332"/>
      <c r="T7" s="333"/>
      <c r="U7" s="7"/>
      <c r="V7" s="7"/>
      <c r="W7" s="7"/>
      <c r="X7" s="7"/>
      <c r="Y7" s="7"/>
      <c r="Z7" s="7"/>
    </row>
    <row r="8" spans="1:26" ht="27.75" customHeight="1">
      <c r="A8" s="345"/>
      <c r="B8" s="342"/>
      <c r="C8" s="343"/>
      <c r="D8" s="322" t="s">
        <v>15</v>
      </c>
      <c r="E8" s="322" t="s">
        <v>16</v>
      </c>
      <c r="F8" s="319" t="s">
        <v>17</v>
      </c>
      <c r="G8" s="322" t="s">
        <v>18</v>
      </c>
      <c r="H8" s="319" t="s">
        <v>19</v>
      </c>
      <c r="I8" s="319" t="s">
        <v>20</v>
      </c>
      <c r="J8" s="320"/>
      <c r="K8" s="320"/>
      <c r="L8" s="320"/>
      <c r="M8" s="320"/>
      <c r="N8" s="320"/>
      <c r="O8" s="320"/>
      <c r="P8" s="338"/>
      <c r="Q8" s="320"/>
      <c r="R8" s="334"/>
      <c r="S8" s="335"/>
      <c r="T8" s="336"/>
      <c r="U8" s="7"/>
      <c r="V8" s="7"/>
      <c r="W8" s="7"/>
      <c r="X8" s="7"/>
      <c r="Y8" s="7"/>
      <c r="Z8" s="7"/>
    </row>
    <row r="9" spans="1:26" ht="86.25" customHeight="1">
      <c r="A9" s="340"/>
      <c r="B9" s="334"/>
      <c r="C9" s="336"/>
      <c r="D9" s="340"/>
      <c r="E9" s="321"/>
      <c r="F9" s="321"/>
      <c r="G9" s="321"/>
      <c r="H9" s="321"/>
      <c r="I9" s="321"/>
      <c r="J9" s="320"/>
      <c r="K9" s="321"/>
      <c r="L9" s="321"/>
      <c r="M9" s="321"/>
      <c r="N9" s="321"/>
      <c r="O9" s="321"/>
      <c r="P9" s="339"/>
      <c r="Q9" s="321"/>
      <c r="R9" s="12" t="s">
        <v>21</v>
      </c>
      <c r="S9" s="298" t="s">
        <v>22</v>
      </c>
      <c r="T9" s="298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46" t="s">
        <v>25</v>
      </c>
      <c r="C10" s="325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1"/>
      <c r="Q10" s="14" t="s">
        <v>38</v>
      </c>
      <c r="R10" s="14" t="s">
        <v>39</v>
      </c>
      <c r="S10" s="299" t="s">
        <v>40</v>
      </c>
      <c r="T10" s="299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2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300">
        <f t="shared" ref="S11:S37" si="1">ROUND(IF(AND(N11&gt;0,O11&gt;0,M11&lt;=0,R11=0),P11-Q11,IF(AND(P11&gt;0,R11=200),P11-Q11-R11, )),1)</f>
        <v>44.5</v>
      </c>
      <c r="T11" s="301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6">
        <f>SUM('Mau A1'!N31:N50)</f>
        <v>213.8</v>
      </c>
      <c r="F12" s="266">
        <f>SUM('Mau A1'!O31:O50)</f>
        <v>0</v>
      </c>
      <c r="G12" s="266">
        <f>SUM('Mau A1'!P31:P50)</f>
        <v>949.90000000000009</v>
      </c>
      <c r="H12" s="266">
        <f>SUM('Mau A1'!Q31:Q50)</f>
        <v>0</v>
      </c>
      <c r="I12" s="266">
        <f>SUM('Mau A1'!R31:R50)</f>
        <v>0</v>
      </c>
      <c r="J12" s="266">
        <f>SUM('Mau A1'!T31:T50)</f>
        <v>450</v>
      </c>
      <c r="K12" s="266">
        <f>SUM('Mau A1'!V31:V50)</f>
        <v>112</v>
      </c>
      <c r="L12" s="266">
        <f>SUM('Mau A1'!X31:X50)</f>
        <v>56</v>
      </c>
      <c r="M12" s="266">
        <f>SUM('Mau A1'!Y31:Y50)</f>
        <v>499.9</v>
      </c>
      <c r="N12" s="266">
        <f>SUM('Mau A1'!Z31:Z50)</f>
        <v>-112</v>
      </c>
      <c r="O12" s="266">
        <f>SUM('Mau A1'!AA31:AA50)</f>
        <v>-56</v>
      </c>
      <c r="P12" s="283">
        <f>SUM('Mau A1'!AC31:AC50)</f>
        <v>331.9</v>
      </c>
      <c r="Q12" s="266">
        <f>SUM('Mau A1'!AB31:AB50)</f>
        <v>0</v>
      </c>
      <c r="R12" s="21">
        <f t="shared" si="0"/>
        <v>200</v>
      </c>
      <c r="S12" s="301">
        <f t="shared" si="1"/>
        <v>131.9</v>
      </c>
      <c r="T12" s="301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6">
        <f>SUM('Mau A1'!N51:N70)</f>
        <v>67.5</v>
      </c>
      <c r="F13" s="266">
        <f>SUM('Mau A1'!O51:O70)</f>
        <v>0</v>
      </c>
      <c r="G13" s="266">
        <f>SUM('Mau A1'!P51:P70)</f>
        <v>1060.5</v>
      </c>
      <c r="H13" s="266">
        <f>SUM('Mau A1'!Q51:Q70)</f>
        <v>0</v>
      </c>
      <c r="I13" s="266">
        <f>SUM('Mau A1'!R51:R70)</f>
        <v>0</v>
      </c>
      <c r="J13" s="266">
        <f>SUM('Mau A1'!T51:T70)</f>
        <v>450</v>
      </c>
      <c r="K13" s="266">
        <f>SUM('Mau A1'!V51:V70)</f>
        <v>112</v>
      </c>
      <c r="L13" s="266">
        <f>SUM('Mau A1'!X51:X70)</f>
        <v>56</v>
      </c>
      <c r="M13" s="266">
        <f>SUM('Mau A1'!Y51:Y70)</f>
        <v>610.5</v>
      </c>
      <c r="N13" s="266">
        <f>SUM('Mau A1'!Z51:Z70)</f>
        <v>-112</v>
      </c>
      <c r="O13" s="266">
        <f>SUM('Mau A1'!AA51:AA70)</f>
        <v>-56</v>
      </c>
      <c r="P13" s="278">
        <f>SUM('Mau A1'!AC51:AC70)</f>
        <v>442.5</v>
      </c>
      <c r="Q13" s="266">
        <f>SUM('Mau A1'!AB51:AB70)</f>
        <v>0</v>
      </c>
      <c r="R13" s="21">
        <f t="shared" si="0"/>
        <v>200</v>
      </c>
      <c r="S13" s="301">
        <f t="shared" si="1"/>
        <v>242.5</v>
      </c>
      <c r="T13" s="301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784.5</v>
      </c>
      <c r="E14" s="266">
        <f>SUM('Mau A1'!N71:N90)</f>
        <v>139.5</v>
      </c>
      <c r="F14" s="266">
        <f>SUM('Mau A1'!O71:O90)</f>
        <v>0</v>
      </c>
      <c r="G14" s="266">
        <f>SUM('Mau A1'!P71:P90)</f>
        <v>924</v>
      </c>
      <c r="H14" s="266">
        <f>SUM('Mau A1'!Q71:Q90)</f>
        <v>0</v>
      </c>
      <c r="I14" s="266">
        <f>SUM('Mau A1'!R71:R90)</f>
        <v>0</v>
      </c>
      <c r="J14" s="266">
        <f>SUM('Mau A1'!T71:T90)</f>
        <v>450</v>
      </c>
      <c r="K14" s="266">
        <f>SUM('Mau A1'!V71:V90)</f>
        <v>112</v>
      </c>
      <c r="L14" s="266">
        <f>SUM('Mau A1'!X71:X90)</f>
        <v>56</v>
      </c>
      <c r="M14" s="266">
        <f>SUM('Mau A1'!Y71:Y90)</f>
        <v>474</v>
      </c>
      <c r="N14" s="266">
        <f>SUM('Mau A1'!Z71:Z90)</f>
        <v>-112</v>
      </c>
      <c r="O14" s="266">
        <f>SUM('Mau A1'!AA71:AA90)</f>
        <v>-56</v>
      </c>
      <c r="P14" s="278">
        <f>SUM('Mau A1'!AC71:AC90)</f>
        <v>306</v>
      </c>
      <c r="Q14" s="266">
        <f>SUM('Mau A1'!AB71:AB90)</f>
        <v>0</v>
      </c>
      <c r="R14" s="21">
        <f t="shared" si="0"/>
        <v>200</v>
      </c>
      <c r="S14" s="301">
        <f t="shared" si="1"/>
        <v>106</v>
      </c>
      <c r="T14" s="301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A1'!M91:M111)</f>
        <v>1113</v>
      </c>
      <c r="E15" s="266">
        <f>SUM('Mau A1'!N91:N111)</f>
        <v>67.5</v>
      </c>
      <c r="F15" s="266">
        <f>SUM('Mau A1'!O91:O111)</f>
        <v>0</v>
      </c>
      <c r="G15" s="266">
        <f>SUM('Mau A1'!P91:P111)</f>
        <v>1180.5</v>
      </c>
      <c r="H15" s="266">
        <f>SUM('Mau A1'!Q91:Q111)</f>
        <v>0</v>
      </c>
      <c r="I15" s="266">
        <f>SUM('Mau A1'!R91:R111)</f>
        <v>0</v>
      </c>
      <c r="J15" s="266">
        <f>SUM('Mau A1'!T91:T111)</f>
        <v>450</v>
      </c>
      <c r="K15" s="266">
        <f>SUM('Mau A1'!V91:V111)</f>
        <v>112</v>
      </c>
      <c r="L15" s="266">
        <f>SUM('Mau A1'!X91:X111)</f>
        <v>56</v>
      </c>
      <c r="M15" s="266">
        <f>SUM('Mau A1'!Y91:Y111)</f>
        <v>730.5</v>
      </c>
      <c r="N15" s="266">
        <f>SUM('Mau A1'!Z91:Z111)</f>
        <v>-112</v>
      </c>
      <c r="O15" s="266">
        <f>SUM('Mau A1'!AA91:AA111)</f>
        <v>-56</v>
      </c>
      <c r="P15" s="278">
        <f>SUM('Mau A1'!AC91:AC111)</f>
        <v>562.5</v>
      </c>
      <c r="Q15" s="266">
        <f>SUM('Mau A1'!AB91:AB111)</f>
        <v>0</v>
      </c>
      <c r="R15" s="21">
        <f t="shared" si="0"/>
        <v>200</v>
      </c>
      <c r="S15" s="301">
        <f t="shared" si="1"/>
        <v>362.5</v>
      </c>
      <c r="T15" s="301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A1'!B112="","",'Mau A1'!B112)</f>
        <v xml:space="preserve">Nguyễn Thị </v>
      </c>
      <c r="C16" s="28" t="str">
        <f>IF('Mau A1'!C112="","",'Mau A1'!C112)</f>
        <v>Thủy</v>
      </c>
      <c r="D16" s="29">
        <f>SUM('Mau A1'!M112:M130)</f>
        <v>777</v>
      </c>
      <c r="E16" s="266">
        <f>SUM('Mau A1'!N112:N130)</f>
        <v>67.5</v>
      </c>
      <c r="F16" s="266">
        <f>SUM('Mau A1'!O112:O130)</f>
        <v>0</v>
      </c>
      <c r="G16" s="266">
        <f>SUM('Mau A1'!P112:P130)</f>
        <v>844.5</v>
      </c>
      <c r="H16" s="266">
        <f>SUM('Mau A1'!Q112:Q130)</f>
        <v>0</v>
      </c>
      <c r="I16" s="266">
        <f>SUM('Mau A1'!R112:R130)</f>
        <v>0</v>
      </c>
      <c r="J16" s="266">
        <f>SUM('Mau A1'!T112:T130)</f>
        <v>450</v>
      </c>
      <c r="K16" s="266">
        <f>SUM('Mau A1'!V112:V130)</f>
        <v>112</v>
      </c>
      <c r="L16" s="266">
        <f>SUM('Mau A1'!X112:X130)</f>
        <v>56</v>
      </c>
      <c r="M16" s="266">
        <f>SUM('Mau A1'!Y112:Y130)</f>
        <v>394.5</v>
      </c>
      <c r="N16" s="266">
        <f>SUM('Mau A1'!Z112:Z130)</f>
        <v>-112</v>
      </c>
      <c r="O16" s="266">
        <f>SUM('Mau A1'!AA112:AA130)</f>
        <v>-56</v>
      </c>
      <c r="P16" s="278">
        <f>SUM('Mau A1'!AC112:AC130)</f>
        <v>226.5</v>
      </c>
      <c r="Q16" s="266">
        <f>SUM('Mau A1'!AB112:AB130)</f>
        <v>0</v>
      </c>
      <c r="R16" s="21">
        <f t="shared" si="0"/>
        <v>200</v>
      </c>
      <c r="S16" s="300">
        <f t="shared" si="1"/>
        <v>26.5</v>
      </c>
      <c r="T16" s="301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A1'!B131="","",'Mau A1'!B131)</f>
        <v>Nguyễn Thị Thu</v>
      </c>
      <c r="C17" s="28" t="str">
        <f>IF('Mau A1'!C131="","",'Mau A1'!C131)</f>
        <v>Hồng</v>
      </c>
      <c r="D17" s="29">
        <f>SUM('Mau A1'!M131:M150)</f>
        <v>761.2</v>
      </c>
      <c r="E17" s="266">
        <f>SUM('Mau A1'!N131:N150)</f>
        <v>67.5</v>
      </c>
      <c r="F17" s="266">
        <f>SUM('Mau A1'!O131:O150)</f>
        <v>0</v>
      </c>
      <c r="G17" s="266">
        <f>SUM('Mau A1'!P131:P150)</f>
        <v>828.7</v>
      </c>
      <c r="H17" s="266">
        <f>SUM('Mau A1'!Q131:Q150)</f>
        <v>0</v>
      </c>
      <c r="I17" s="266">
        <f>SUM('Mau A1'!R131:R150)</f>
        <v>0</v>
      </c>
      <c r="J17" s="266">
        <f>SUM('Mau A1'!T131:T150)</f>
        <v>450</v>
      </c>
      <c r="K17" s="266">
        <f>SUM('Mau A1'!V131:V150)</f>
        <v>112</v>
      </c>
      <c r="L17" s="266">
        <f>SUM('Mau A1'!X131:X150)</f>
        <v>56</v>
      </c>
      <c r="M17" s="266">
        <f>SUM('Mau A1'!Y131:Y150)</f>
        <v>378.7</v>
      </c>
      <c r="N17" s="266">
        <f>SUM('Mau A1'!Z131:Z150)</f>
        <v>-112</v>
      </c>
      <c r="O17" s="266">
        <f>SUM('Mau A1'!AA131:AA150)</f>
        <v>-56</v>
      </c>
      <c r="P17" s="278">
        <f>SUM('Mau A1'!AC131:AC150)</f>
        <v>210.7</v>
      </c>
      <c r="Q17" s="266">
        <f>SUM('Mau A1'!AB131:AB150)</f>
        <v>0</v>
      </c>
      <c r="R17" s="21">
        <f t="shared" si="0"/>
        <v>200</v>
      </c>
      <c r="S17" s="301">
        <f t="shared" si="1"/>
        <v>10.7</v>
      </c>
      <c r="T17" s="301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A1'!B151="","",'Mau A1'!B151)</f>
        <v xml:space="preserve">Lê Hồng </v>
      </c>
      <c r="C18" s="28" t="str">
        <f>IF('Mau A1'!C151="","",'Mau A1'!C151)</f>
        <v>Thái</v>
      </c>
      <c r="D18" s="29">
        <f>SUM('Mau A1'!M151:M170)</f>
        <v>509.1</v>
      </c>
      <c r="E18" s="266">
        <f>SUM('Mau A1'!N151:N170)</f>
        <v>0</v>
      </c>
      <c r="F18" s="266">
        <f>SUM('Mau A1'!O151:O170)</f>
        <v>0</v>
      </c>
      <c r="G18" s="266">
        <f>SUM('Mau A1'!P151:P170)</f>
        <v>509.1</v>
      </c>
      <c r="H18" s="266">
        <f>SUM('Mau A1'!Q151:Q170)</f>
        <v>0</v>
      </c>
      <c r="I18" s="266">
        <f>SUM('Mau A1'!R151:R170)</f>
        <v>0</v>
      </c>
      <c r="J18" s="266">
        <f>SUM('Mau A1'!T151:T170)</f>
        <v>267.2</v>
      </c>
      <c r="K18" s="266">
        <f>SUM('Mau A1'!V151:V170)</f>
        <v>112</v>
      </c>
      <c r="L18" s="266">
        <f>SUM('Mau A1'!X151:X170)</f>
        <v>56</v>
      </c>
      <c r="M18" s="266">
        <f>SUM('Mau A1'!Y151:Y170)</f>
        <v>241.9</v>
      </c>
      <c r="N18" s="266">
        <f>SUM('Mau A1'!Z151:Z170)</f>
        <v>-112</v>
      </c>
      <c r="O18" s="266">
        <f>SUM('Mau A1'!AA151:AA170)</f>
        <v>-56</v>
      </c>
      <c r="P18" s="278">
        <f>SUM('Mau A1'!AC151:AC170)</f>
        <v>73.900000000000006</v>
      </c>
      <c r="Q18" s="266">
        <f>SUM('Mau A1'!AB151:AB170)</f>
        <v>0</v>
      </c>
      <c r="R18" s="21">
        <f t="shared" si="0"/>
        <v>73.900000000000006</v>
      </c>
      <c r="S18" s="301">
        <f t="shared" si="1"/>
        <v>0</v>
      </c>
      <c r="T18" s="301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4" t="str">
        <f>IF('Mau A1'!B171="","",'Mau A1'!B171)</f>
        <v>Huỳnh Quốc</v>
      </c>
      <c r="C19" s="275" t="str">
        <f>IF('Mau A1'!C171="","",'Mau A1'!C171)</f>
        <v>Dũng</v>
      </c>
      <c r="D19" s="276">
        <f>SUM('Mau A1'!M171:M190)</f>
        <v>661.6</v>
      </c>
      <c r="E19" s="277">
        <f>SUM('Mau A1'!N171)</f>
        <v>67.5</v>
      </c>
      <c r="F19" s="277">
        <f>SUM('Mau A1'!O171)</f>
        <v>0</v>
      </c>
      <c r="G19" s="277">
        <f>SUM('Mau A1'!P171)</f>
        <v>729.1</v>
      </c>
      <c r="H19" s="277">
        <f>SUM('Mau A1'!Q171)</f>
        <v>0</v>
      </c>
      <c r="I19" s="277">
        <f>SUM('Mau A1'!R171)</f>
        <v>44</v>
      </c>
      <c r="J19" s="277">
        <f>SUM('Mau A1'!T171)</f>
        <v>450</v>
      </c>
      <c r="K19" s="277">
        <f>SUM('Mau A1'!V171)</f>
        <v>112</v>
      </c>
      <c r="L19" s="277">
        <f>SUM('Mau A1'!X171)</f>
        <v>56</v>
      </c>
      <c r="M19" s="277">
        <f>SUM('Mau A1'!Y171)</f>
        <v>279.10000000000002</v>
      </c>
      <c r="N19" s="277">
        <f>SUM('Mau A1'!$Z$171)</f>
        <v>-112</v>
      </c>
      <c r="O19" s="277">
        <f>SUM('Mau A1'!AA171)</f>
        <v>-12</v>
      </c>
      <c r="P19" s="278">
        <f>SUM('Mau A1'!AC171)</f>
        <v>155.10000000000002</v>
      </c>
      <c r="Q19" s="277">
        <f>SUM('Mau A1'!AB171)</f>
        <v>0</v>
      </c>
      <c r="R19" s="279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1">
        <f t="shared" ref="S19:S20" si="4">ROUND(IF(AND(N19&gt;0,O19&gt;0,M19&lt;=0,R19=0),P19-Q19,IF(AND(P19&gt;0,R19=200),P19-Q19-R19, )),1)</f>
        <v>0</v>
      </c>
      <c r="T19" s="301">
        <f t="shared" ref="T19:T20" si="5">ROUND(IF(SUM(M19:O19)-Q19&lt;0,SUM(M19:O19)-Q19, ),1)</f>
        <v>0</v>
      </c>
      <c r="U19" s="280"/>
      <c r="V19" s="280"/>
      <c r="W19" s="280"/>
      <c r="X19" s="280"/>
      <c r="Y19" s="280"/>
      <c r="Z19" s="280"/>
    </row>
    <row r="20" spans="1:26" s="133" customFormat="1" ht="18" customHeight="1">
      <c r="A20" s="273">
        <v>10</v>
      </c>
      <c r="B20" s="274" t="str">
        <f>IF('Mau A1'!B191="","",'Mau A1'!B191)</f>
        <v>Hồ Ngọc</v>
      </c>
      <c r="C20" s="275" t="str">
        <f>IF('Mau A1'!C191="","",'Mau A1'!C191)</f>
        <v>Chi</v>
      </c>
      <c r="D20" s="276">
        <f>SUM('Mau A1'!M191:M211)</f>
        <v>889.59999999999991</v>
      </c>
      <c r="E20" s="277">
        <f>SUM('Mau A1'!N191)</f>
        <v>67.5</v>
      </c>
      <c r="F20" s="277">
        <f>SUM('Mau A1'!O191)</f>
        <v>0</v>
      </c>
      <c r="G20" s="266">
        <f>SUM('Mau A1'!P191:P211)</f>
        <v>957.09999999999991</v>
      </c>
      <c r="H20" s="277">
        <f>SUM('Mau A1'!Q191)</f>
        <v>0</v>
      </c>
      <c r="I20" s="277">
        <f>SUM('Mau A1'!R191)</f>
        <v>44</v>
      </c>
      <c r="J20" s="277">
        <f>SUM('Mau A1'!T191)</f>
        <v>450</v>
      </c>
      <c r="K20" s="277">
        <f>SUM('Mau A1'!V191)</f>
        <v>112</v>
      </c>
      <c r="L20" s="277">
        <f>SUM('Mau A1'!X153:X172)</f>
        <v>56</v>
      </c>
      <c r="M20" s="277">
        <f>SUM('Mau A1'!Y191)</f>
        <v>507.1</v>
      </c>
      <c r="N20" s="277">
        <f>SUM('Mau A1'!$Z$191)</f>
        <v>-112</v>
      </c>
      <c r="O20" s="277">
        <f>SUM('Mau A1'!AA191)</f>
        <v>-12</v>
      </c>
      <c r="P20" s="278">
        <f>SUM('Mau A1'!AC191)</f>
        <v>383.1</v>
      </c>
      <c r="Q20" s="277">
        <f>SUM('Mau A1'!AB191)</f>
        <v>0</v>
      </c>
      <c r="R20" s="279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1">
        <f t="shared" si="4"/>
        <v>183.1</v>
      </c>
      <c r="T20" s="301">
        <f t="shared" si="5"/>
        <v>0</v>
      </c>
      <c r="U20" s="280"/>
      <c r="V20" s="280"/>
      <c r="W20" s="280"/>
      <c r="X20" s="280"/>
      <c r="Y20" s="280"/>
      <c r="Z20" s="280"/>
    </row>
    <row r="21" spans="1:26" ht="18" customHeight="1">
      <c r="A21" s="104">
        <v>11</v>
      </c>
      <c r="B21" s="27" t="str">
        <f>IF('Mau A1'!B212="","",'Mau A1'!B212)</f>
        <v>Nguyễn Thị Khánh</v>
      </c>
      <c r="C21" s="28" t="str">
        <f>IF('Mau A1'!C212="","",'Mau A1'!C212)</f>
        <v>Thư</v>
      </c>
      <c r="D21" s="29">
        <f>SUM('Mau A1'!M212:M230)</f>
        <v>740.3</v>
      </c>
      <c r="E21" s="266">
        <f>SUM('Mau A1'!N212:N230)</f>
        <v>67.5</v>
      </c>
      <c r="F21" s="266">
        <f>SUM('Mau A1'!O212:O230)</f>
        <v>0</v>
      </c>
      <c r="G21" s="266">
        <f>SUM('Mau A1'!P212:P230)</f>
        <v>807.8</v>
      </c>
      <c r="H21" s="266">
        <f>SUM('Mau A1'!Q212:Q230)</f>
        <v>0</v>
      </c>
      <c r="I21" s="266">
        <f>SUM('Mau A1'!R212:R230)</f>
        <v>44</v>
      </c>
      <c r="J21" s="266">
        <f>SUM('Mau A1'!T212:T230)</f>
        <v>450</v>
      </c>
      <c r="K21" s="266">
        <f>SUM('Mau A1'!V212:V230)</f>
        <v>112</v>
      </c>
      <c r="L21" s="266">
        <f>SUM('Mau A1'!X212:X230)</f>
        <v>56</v>
      </c>
      <c r="M21" s="266">
        <f>SUM('Mau A1'!Y212:Y230)</f>
        <v>357.8</v>
      </c>
      <c r="N21" s="266">
        <f>SUM('Mau A1'!Z212:Z230)</f>
        <v>-112</v>
      </c>
      <c r="O21" s="266">
        <f>SUM('Mau A1'!AA212:AA230)</f>
        <v>-12</v>
      </c>
      <c r="P21" s="278">
        <f>SUM('Mau A1'!AC212:AC230)</f>
        <v>233.8</v>
      </c>
      <c r="Q21" s="266">
        <f>SUM('Mau A1'!AB212:AB230)</f>
        <v>0</v>
      </c>
      <c r="R21" s="21">
        <f t="shared" si="0"/>
        <v>200</v>
      </c>
      <c r="S21" s="301">
        <f t="shared" si="1"/>
        <v>33.799999999999997</v>
      </c>
      <c r="T21" s="301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A1'!B231="","",'Mau A1'!B231)</f>
        <v>Nguyễn Sanh</v>
      </c>
      <c r="C22" s="28" t="s">
        <v>42</v>
      </c>
      <c r="D22" s="29">
        <f>SUM('Mau A1'!M231:M247)</f>
        <v>906.90000000000009</v>
      </c>
      <c r="E22" s="266">
        <f>SUM('Mau A1'!N231:N247)</f>
        <v>67.5</v>
      </c>
      <c r="F22" s="266">
        <f>SUM('Mau A1'!O231:O247)</f>
        <v>0</v>
      </c>
      <c r="G22" s="266">
        <f>SUM('Mau A1'!P231:P247)</f>
        <v>974.40000000000009</v>
      </c>
      <c r="H22" s="266">
        <f>SUM('Mau A1'!Q231:Q247)</f>
        <v>0</v>
      </c>
      <c r="I22" s="266">
        <f>SUM('Mau A1'!R231:R247)</f>
        <v>55</v>
      </c>
      <c r="J22" s="266">
        <f>SUM('Mau A1'!T231:T247)</f>
        <v>0</v>
      </c>
      <c r="K22" s="266">
        <f>SUM('Mau A1'!V231:V247)</f>
        <v>112</v>
      </c>
      <c r="L22" s="266">
        <f>SUM('Mau A1'!X231:X247)</f>
        <v>56</v>
      </c>
      <c r="M22" s="266">
        <f>SUM('Mau A1'!Y231:Y247)</f>
        <v>524.4</v>
      </c>
      <c r="N22" s="266">
        <f>SUM('Mau A1'!Z231:Z247)</f>
        <v>-112</v>
      </c>
      <c r="O22" s="266">
        <f>SUM('Mau A1'!AA231:AA247)</f>
        <v>-1</v>
      </c>
      <c r="P22" s="278">
        <f>SUM('Mau A1'!AC231:AC247)</f>
        <v>411.4</v>
      </c>
      <c r="Q22" s="266">
        <f>SUM('Mau A1'!AB231:AB247)</f>
        <v>0</v>
      </c>
      <c r="R22" s="21">
        <f t="shared" si="0"/>
        <v>200</v>
      </c>
      <c r="S22" s="301">
        <f t="shared" si="1"/>
        <v>211.4</v>
      </c>
      <c r="T22" s="301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A1'!B251="","",'Mau A1'!B251)</f>
        <v>Võ Anh</v>
      </c>
      <c r="C23" s="28" t="s">
        <v>43</v>
      </c>
      <c r="D23" s="29">
        <f>SUM('Mau A1'!M251:M268)</f>
        <v>771.3</v>
      </c>
      <c r="E23" s="266">
        <f>SUM('Mau A1'!N251:N268)</f>
        <v>67.5</v>
      </c>
      <c r="F23" s="266">
        <f>SUM('Mau A1'!O251:O268)</f>
        <v>0</v>
      </c>
      <c r="G23" s="266">
        <f>SUM('Mau A1'!P251:P268)</f>
        <v>838.8</v>
      </c>
      <c r="H23" s="266">
        <f>SUM('Mau A1'!Q251:Q268)</f>
        <v>0</v>
      </c>
      <c r="I23" s="266">
        <f>SUM('Mau A1'!R251:R268)</f>
        <v>56</v>
      </c>
      <c r="J23" s="266">
        <f>SUM('Mau A1'!T251:T268)</f>
        <v>0</v>
      </c>
      <c r="K23" s="266">
        <f>SUM('Mau A1'!V251:V268)</f>
        <v>112</v>
      </c>
      <c r="L23" s="266">
        <f>SUM('Mau A1'!X251:X268)</f>
        <v>56</v>
      </c>
      <c r="M23" s="266">
        <f>SUM('Mau A1'!Y251:Y268)</f>
        <v>388.8</v>
      </c>
      <c r="N23" s="266">
        <f>SUM('Mau A1'!Z251:Z268)</f>
        <v>-112</v>
      </c>
      <c r="O23" s="266">
        <f>SUM('Mau A1'!AA251:AA268)</f>
        <v>0</v>
      </c>
      <c r="P23" s="278">
        <f>SUM('Mau A1'!AC251:AC268)</f>
        <v>276.8</v>
      </c>
      <c r="Q23" s="266">
        <f>SUM('Mau A1'!AB251:AB268)</f>
        <v>0</v>
      </c>
      <c r="R23" s="21">
        <f t="shared" si="0"/>
        <v>200</v>
      </c>
      <c r="S23" s="301">
        <f t="shared" si="1"/>
        <v>76.8</v>
      </c>
      <c r="T23" s="301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A1'!B271="","",'Mau A1'!B271)</f>
        <v>Ng Ng Hoàng Ngọc</v>
      </c>
      <c r="C24" s="28" t="s">
        <v>44</v>
      </c>
      <c r="D24" s="29">
        <f>SUM('Mau A1'!J271:K287)</f>
        <v>535.20000000000005</v>
      </c>
      <c r="E24" s="266">
        <f>SUM('Mau A1'!K271:L287)</f>
        <v>25.999999999999996</v>
      </c>
      <c r="F24" s="266">
        <f>SUM('Mau A1'!O252:O269)</f>
        <v>0</v>
      </c>
      <c r="G24" s="266">
        <f>SUM('Mau A1'!M271:N287)</f>
        <v>867.19999999999993</v>
      </c>
      <c r="H24" s="266">
        <f>SUM('Mau A1'!N271:O287)</f>
        <v>67.5</v>
      </c>
      <c r="I24" s="266">
        <f>SUM('Mau A1'!O271:P287)</f>
        <v>867.19999999999993</v>
      </c>
      <c r="J24" s="266">
        <f>SUM('Mau A1'!Q271:Q287)</f>
        <v>0</v>
      </c>
      <c r="K24" s="266">
        <f>SUM('Mau A1'!S271:S287)</f>
        <v>0</v>
      </c>
      <c r="L24" s="266">
        <f>SUM('Mau A1'!U271:U287)</f>
        <v>0</v>
      </c>
      <c r="M24" s="266">
        <f>SUM('Mau A1'!V271:V287)</f>
        <v>112</v>
      </c>
      <c r="N24" s="266">
        <f>SUM('Mau A1'!Z271:Z287)</f>
        <v>-112</v>
      </c>
      <c r="O24" s="266">
        <f>SUM('Mau A1'!AA271:AA287)</f>
        <v>-6</v>
      </c>
      <c r="P24" s="278">
        <f>SUM('Mau A1'!AC271:AC287)</f>
        <v>299.2</v>
      </c>
      <c r="Q24" s="266">
        <f>SUM('Mau A1'!AB271:AB287)</f>
        <v>0</v>
      </c>
      <c r="R24" s="21">
        <f t="shared" si="0"/>
        <v>200</v>
      </c>
      <c r="S24" s="301">
        <f t="shared" si="1"/>
        <v>99.2</v>
      </c>
      <c r="T24" s="301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A1'!B291="","",'Mau A1'!B291)</f>
        <v xml:space="preserve">Trần Việt </v>
      </c>
      <c r="C25" s="28" t="str">
        <f>IF('Mau A1'!C291="","",'Mau A1'!C291)</f>
        <v>Khánh</v>
      </c>
      <c r="D25" s="29">
        <f>SUM('Mau A1'!M291:M308)</f>
        <v>915.09999999999991</v>
      </c>
      <c r="E25" s="266">
        <f>SUM('Mau A1'!N291:N308)</f>
        <v>112.5</v>
      </c>
      <c r="F25" s="266">
        <f>SUM('Mau A1'!O291:O308)</f>
        <v>0</v>
      </c>
      <c r="G25" s="266">
        <f>SUM('Mau A1'!P291:P308)</f>
        <v>1027.5999999999999</v>
      </c>
      <c r="H25" s="266">
        <f>SUM('Mau A1'!Q291:Q308)</f>
        <v>0</v>
      </c>
      <c r="I25" s="266">
        <f>SUM('Mau A1'!R291:R308)</f>
        <v>50</v>
      </c>
      <c r="J25" s="266">
        <f>SUM('Mau A1'!T291:T308)</f>
        <v>450</v>
      </c>
      <c r="K25" s="266">
        <f>SUM('Mau A1'!V291:V308)</f>
        <v>112</v>
      </c>
      <c r="L25" s="266">
        <f>SUM('Mau A1'!X291:X308)</f>
        <v>56</v>
      </c>
      <c r="M25" s="266">
        <f>SUM('Mau A1'!Y291:Y308)</f>
        <v>577.6</v>
      </c>
      <c r="N25" s="266">
        <f>SUM('Mau A1'!Z291:Z308)</f>
        <v>-112</v>
      </c>
      <c r="O25" s="266">
        <f>SUM('Mau A1'!AA291:AA308)</f>
        <v>-6</v>
      </c>
      <c r="P25" s="278">
        <f>SUM('Mau A1'!AC291:AC308)</f>
        <v>459.6</v>
      </c>
      <c r="Q25" s="266">
        <f>SUM('Mau A1'!AB291:AB308)</f>
        <v>0</v>
      </c>
      <c r="R25" s="21">
        <f t="shared" si="0"/>
        <v>200</v>
      </c>
      <c r="S25" s="301">
        <f t="shared" si="1"/>
        <v>259.60000000000002</v>
      </c>
      <c r="T25" s="301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A1'!B309="","",'Mau A1'!B309)</f>
        <v>Đỗ Thị Hải</v>
      </c>
      <c r="C26" s="28" t="str">
        <f>IF('Mau A1'!C309="","",'Mau A1'!C309)</f>
        <v>Yến</v>
      </c>
      <c r="D26" s="29">
        <f>SUM('Mau A1'!M309:M326)</f>
        <v>793.7</v>
      </c>
      <c r="E26" s="266">
        <f>SUM('Mau A1'!N309:N326)</f>
        <v>67.5</v>
      </c>
      <c r="F26" s="266">
        <f>SUM('Mau A1'!O309:O326)</f>
        <v>0</v>
      </c>
      <c r="G26" s="266">
        <f>SUM('Mau A1'!P309:P326)</f>
        <v>861.2</v>
      </c>
      <c r="H26" s="266">
        <f>SUM('Mau A1'!Q309:Q326)</f>
        <v>0</v>
      </c>
      <c r="I26" s="266">
        <f>SUM('Mau A1'!R309:R326)</f>
        <v>55</v>
      </c>
      <c r="J26" s="266">
        <f>SUM('Mau A1'!T309:T326)</f>
        <v>450</v>
      </c>
      <c r="K26" s="266">
        <f>SUM('Mau A1'!V309:V326)</f>
        <v>112</v>
      </c>
      <c r="L26" s="266">
        <f>SUM('Mau A1'!X309:X326)</f>
        <v>56</v>
      </c>
      <c r="M26" s="266">
        <f>SUM('Mau A1'!Y309:Y326)</f>
        <v>411.2</v>
      </c>
      <c r="N26" s="266">
        <f>SUM('Mau A1'!Z309:Z326)</f>
        <v>-112</v>
      </c>
      <c r="O26" s="266">
        <f>SUM('Mau A1'!AA309:AA326)</f>
        <v>-1</v>
      </c>
      <c r="P26" s="278">
        <f>SUM('Mau A1'!AC309:AC326)</f>
        <v>298.2</v>
      </c>
      <c r="Q26" s="266">
        <f>SUM('Mau A1'!AB309:AB326)</f>
        <v>0</v>
      </c>
      <c r="R26" s="21">
        <f t="shared" si="0"/>
        <v>200</v>
      </c>
      <c r="S26" s="301">
        <f t="shared" si="1"/>
        <v>98.2</v>
      </c>
      <c r="T26" s="301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A1'!B327="","",'Mau A1'!B327)</f>
        <v>Trần Vĩnh</v>
      </c>
      <c r="C27" s="28" t="str">
        <f>IF('Mau A1'!C327="","",'Mau A1'!C327)</f>
        <v>Xuyên</v>
      </c>
      <c r="D27" s="29">
        <f>SUM('Mau A1'!M327:M346)</f>
        <v>967</v>
      </c>
      <c r="E27" s="266">
        <f>SUM('Mau A1'!N327:N346)</f>
        <v>67.5</v>
      </c>
      <c r="F27" s="266">
        <f>SUM('Mau A1'!O327:O346)</f>
        <v>0</v>
      </c>
      <c r="G27" s="266">
        <f>SUM('Mau A1'!P327:P346)</f>
        <v>1034.5</v>
      </c>
      <c r="H27" s="266">
        <f>SUM('Mau A1'!Q327:Q346)</f>
        <v>0</v>
      </c>
      <c r="I27" s="266">
        <f>SUM('Mau A1'!R327:R346)</f>
        <v>52</v>
      </c>
      <c r="J27" s="266">
        <f>SUM('Mau A1'!T327:T346)</f>
        <v>450</v>
      </c>
      <c r="K27" s="266">
        <f>SUM('Mau A1'!V327:V346)</f>
        <v>112</v>
      </c>
      <c r="L27" s="266">
        <f>SUM('Mau A1'!X327:X346)</f>
        <v>56</v>
      </c>
      <c r="M27" s="266">
        <f>SUM('Mau A1'!Y327:Y346)</f>
        <v>584.5</v>
      </c>
      <c r="N27" s="266">
        <f>SUM('Mau A1'!Z327:Z346)</f>
        <v>-112</v>
      </c>
      <c r="O27" s="266">
        <f>SUM('Mau A1'!AA327:AA346)</f>
        <v>-4</v>
      </c>
      <c r="P27" s="278">
        <f>SUM('Mau A1'!AC327:AC346)</f>
        <v>468.5</v>
      </c>
      <c r="Q27" s="266">
        <f>SUM('Mau A1'!AB327:AB346)</f>
        <v>0</v>
      </c>
      <c r="R27" s="21">
        <f t="shared" si="0"/>
        <v>200</v>
      </c>
      <c r="S27" s="300">
        <f t="shared" si="1"/>
        <v>268.5</v>
      </c>
      <c r="T27" s="301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A1'!B347="","",'Mau A1'!B347)</f>
        <v xml:space="preserve">Nguyễn Cao </v>
      </c>
      <c r="C28" s="28" t="str">
        <f>IF('Mau A1'!C347="","",'Mau A1'!C347)</f>
        <v>Phong</v>
      </c>
      <c r="D28" s="29">
        <f>SUM('Mau A1'!M347:M369)</f>
        <v>1101.5</v>
      </c>
      <c r="E28" s="266">
        <f>SUM('Mau A1'!N347:N369)</f>
        <v>89.5</v>
      </c>
      <c r="F28" s="266">
        <f>SUM('Mau A1'!O347:O369)</f>
        <v>0</v>
      </c>
      <c r="G28" s="266">
        <f>SUM('Mau A1'!P347:P369)</f>
        <v>1191</v>
      </c>
      <c r="H28" s="266">
        <f>SUM('Mau A1'!Q347:Q369)</f>
        <v>0</v>
      </c>
      <c r="I28" s="266">
        <f>SUM('Mau A1'!R347:R369)</f>
        <v>35</v>
      </c>
      <c r="J28" s="266">
        <f>SUM('Mau A1'!T347:T369)</f>
        <v>450</v>
      </c>
      <c r="K28" s="266">
        <f>SUM('Mau A1'!V347:V369)</f>
        <v>112</v>
      </c>
      <c r="L28" s="266">
        <f>SUM('Mau A1'!X347:X369)</f>
        <v>56</v>
      </c>
      <c r="M28" s="266">
        <f>SUM('Mau A1'!Y347:Y369)</f>
        <v>741</v>
      </c>
      <c r="N28" s="266">
        <f>SUM('Mau A1'!Z347:Z369)</f>
        <v>-112</v>
      </c>
      <c r="O28" s="266">
        <f>SUM('Mau A1'!AA347:AA369)</f>
        <v>-21</v>
      </c>
      <c r="P28" s="278">
        <f>SUM('Mau A1'!AC347:AC369)</f>
        <v>608</v>
      </c>
      <c r="Q28" s="266">
        <f>SUM('Mau A1'!AB347:AB369)</f>
        <v>0</v>
      </c>
      <c r="R28" s="21">
        <f t="shared" si="0"/>
        <v>200</v>
      </c>
      <c r="S28" s="300">
        <f t="shared" si="1"/>
        <v>408</v>
      </c>
      <c r="T28" s="301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A1'!B370="","",'Mau A1'!B370)</f>
        <v>Mai Chiếm</v>
      </c>
      <c r="C29" s="28" t="str">
        <f>IF('Mau A1'!C370="","",'Mau A1'!C370)</f>
        <v>Tuấn</v>
      </c>
      <c r="D29" s="29">
        <f>SUM('Mau A1'!M370:M383)</f>
        <v>852</v>
      </c>
      <c r="E29" s="266">
        <f>SUM('Mau A1'!N370:N383)</f>
        <v>67.5</v>
      </c>
      <c r="F29" s="266">
        <f>SUM('Mau A1'!O370:O383)</f>
        <v>0</v>
      </c>
      <c r="G29" s="266">
        <f>SUM('Mau A1'!P370:P383)</f>
        <v>919.5</v>
      </c>
      <c r="H29" s="266">
        <f>SUM('Mau A1'!Q370:Q383)</f>
        <v>0</v>
      </c>
      <c r="I29" s="266">
        <f>SUM('Mau A1'!R370:R383)</f>
        <v>55</v>
      </c>
      <c r="J29" s="266">
        <f>SUM('Mau A1'!T370:T383)</f>
        <v>450</v>
      </c>
      <c r="K29" s="266">
        <f>SUM('Mau A1'!V370:V383)</f>
        <v>112</v>
      </c>
      <c r="L29" s="266">
        <f>SUM('Mau A1'!X370:X383)</f>
        <v>56</v>
      </c>
      <c r="M29" s="266">
        <f>SUM('Mau A1'!Y370:Y383)</f>
        <v>469.5</v>
      </c>
      <c r="N29" s="266">
        <f>SUM('Mau A1'!Z370:Z383)</f>
        <v>-112</v>
      </c>
      <c r="O29" s="266">
        <f>SUM('Mau A1'!AA370:AA383)</f>
        <v>-1</v>
      </c>
      <c r="P29" s="278">
        <f>SUM('Mau A1'!AC370:AC383)</f>
        <v>356.5</v>
      </c>
      <c r="Q29" s="266">
        <f>SUM('Mau A1'!AB370:AB383)</f>
        <v>0</v>
      </c>
      <c r="R29" s="21">
        <f t="shared" si="0"/>
        <v>200</v>
      </c>
      <c r="S29" s="301">
        <f t="shared" si="1"/>
        <v>156.5</v>
      </c>
      <c r="T29" s="301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A1'!B384="","",'Mau A1'!B384)</f>
        <v>Lê Quý Hưng</v>
      </c>
      <c r="C30" s="28" t="str">
        <f>IF('Mau A1'!C384="","",'Mau A1'!C384)</f>
        <v>Quốc</v>
      </c>
      <c r="D30" s="29">
        <f>SUM('Mau A1'!M384:M405)</f>
        <v>1042.6999999999998</v>
      </c>
      <c r="E30" s="266">
        <f>SUM('Mau A1'!N384:N405)</f>
        <v>67.5</v>
      </c>
      <c r="F30" s="266">
        <f>SUM('Mau A1'!O384:O405)</f>
        <v>0</v>
      </c>
      <c r="G30" s="266">
        <f>SUM('Mau A1'!P384:P405)</f>
        <v>1110.1999999999998</v>
      </c>
      <c r="H30" s="266">
        <f>SUM('Mau A1'!Q384:Q405)</f>
        <v>0</v>
      </c>
      <c r="I30" s="266">
        <f>SUM('Mau A1'!R384:R405)</f>
        <v>45</v>
      </c>
      <c r="J30" s="266">
        <f>SUM('Mau A1'!T384:T405)</f>
        <v>450</v>
      </c>
      <c r="K30" s="266">
        <f>SUM('Mau A1'!V384:V405)</f>
        <v>112</v>
      </c>
      <c r="L30" s="266">
        <f>SUM('Mau A1'!X384:X405)</f>
        <v>56</v>
      </c>
      <c r="M30" s="266">
        <f>SUM('Mau A1'!Y384:Y405)</f>
        <v>660.2</v>
      </c>
      <c r="N30" s="266">
        <f>SUM('Mau A1'!Z384:Z405)</f>
        <v>-112</v>
      </c>
      <c r="O30" s="266">
        <f>SUM('Mau A1'!AA384:AA405)</f>
        <v>-11</v>
      </c>
      <c r="P30" s="278">
        <f>SUM('Mau A1'!AC384:AC405)</f>
        <v>537.20000000000005</v>
      </c>
      <c r="Q30" s="266">
        <f>SUM('Mau A1'!AB384:AB405)</f>
        <v>0</v>
      </c>
      <c r="R30" s="21">
        <f t="shared" si="0"/>
        <v>200</v>
      </c>
      <c r="S30" s="300">
        <f t="shared" si="1"/>
        <v>337.2</v>
      </c>
      <c r="T30" s="301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A1'!B406="","",'Mau A1'!B406)</f>
        <v>Nguyễn Văn</v>
      </c>
      <c r="C31" s="28" t="str">
        <f>IF('Mau A1'!C406="","",'Mau A1'!C406)</f>
        <v>Đôn</v>
      </c>
      <c r="D31" s="29">
        <f>SUM('Mau A1'!M406:M430)</f>
        <v>941.90000000000009</v>
      </c>
      <c r="E31" s="266">
        <f>SUM('Mau A1'!N406:N430)</f>
        <v>175.5</v>
      </c>
      <c r="F31" s="266">
        <f>SUM('Mau A1'!O406:O430)</f>
        <v>0</v>
      </c>
      <c r="G31" s="266">
        <f>SUM('Mau A1'!P406:P430)</f>
        <v>1117.4000000000001</v>
      </c>
      <c r="H31" s="266">
        <f>SUM('Mau A1'!Q406:Q430)</f>
        <v>42.9</v>
      </c>
      <c r="I31" s="266">
        <f>SUM('Mau A1'!R406:R430)</f>
        <v>56</v>
      </c>
      <c r="J31" s="266">
        <f>SUM('Mau A1'!T406:T430)</f>
        <v>450</v>
      </c>
      <c r="K31" s="266">
        <f>SUM('Mau A1'!V406:V430)</f>
        <v>112</v>
      </c>
      <c r="L31" s="266">
        <f>SUM('Mau A1'!X406:X430)</f>
        <v>56</v>
      </c>
      <c r="M31" s="266">
        <f>SUM('Mau A1'!Y406:Y430)</f>
        <v>667.4</v>
      </c>
      <c r="N31" s="266">
        <f>SUM('Mau A1'!Z406:Z430)</f>
        <v>-69.099999999999994</v>
      </c>
      <c r="O31" s="266">
        <f>SUM('Mau A1'!AA406:AA430)</f>
        <v>0</v>
      </c>
      <c r="P31" s="278">
        <f>SUM('Mau A1'!AC406:AC430)</f>
        <v>598.29999999999995</v>
      </c>
      <c r="Q31" s="266">
        <f>SUM('Mau A1'!AB406:AB430)</f>
        <v>0</v>
      </c>
      <c r="R31" s="21">
        <f t="shared" si="0"/>
        <v>200</v>
      </c>
      <c r="S31" s="301">
        <f t="shared" si="1"/>
        <v>398.3</v>
      </c>
      <c r="T31" s="301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A1'!B431="","",'Mau A1'!B431)</f>
        <v>Bùi Văn</v>
      </c>
      <c r="C32" s="28" t="str">
        <f>IF('Mau A1'!C431="","",'Mau A1'!C431)</f>
        <v>Dũng</v>
      </c>
      <c r="D32" s="29">
        <f>SUM('Mau A1'!M431:M452)</f>
        <v>754.3</v>
      </c>
      <c r="E32" s="266">
        <f>SUM('Mau A1'!N431:N452)</f>
        <v>67.5</v>
      </c>
      <c r="F32" s="266">
        <f>SUM('Mau A1'!O431:O452)</f>
        <v>0</v>
      </c>
      <c r="G32" s="266">
        <f>SUM('Mau A1'!P431:P452)</f>
        <v>821.8</v>
      </c>
      <c r="H32" s="266">
        <f>SUM('Mau A1'!Q431:Q452)</f>
        <v>0</v>
      </c>
      <c r="I32" s="266">
        <f>SUM('Mau A1'!R431:R452)</f>
        <v>56</v>
      </c>
      <c r="J32" s="266">
        <f>SUM('Mau A1'!T431:T452)</f>
        <v>450</v>
      </c>
      <c r="K32" s="266">
        <f>SUM('Mau A1'!V431:V452)</f>
        <v>112</v>
      </c>
      <c r="L32" s="266">
        <f>SUM('Mau A1'!X431:X452)</f>
        <v>56</v>
      </c>
      <c r="M32" s="266">
        <f>SUM('Mau A1'!Y431:Y452)</f>
        <v>371.8</v>
      </c>
      <c r="N32" s="266">
        <f>SUM('Mau A1'!Z431:Z452)</f>
        <v>-112</v>
      </c>
      <c r="O32" s="266">
        <f>SUM('Mau A1'!AA431:AA452)</f>
        <v>0</v>
      </c>
      <c r="P32" s="278">
        <f>SUM('Mau A1'!AC431:AC452)</f>
        <v>259.8</v>
      </c>
      <c r="Q32" s="266">
        <f>SUM('Mau A1'!AB431:AB452)</f>
        <v>0</v>
      </c>
      <c r="R32" s="21">
        <f t="shared" si="0"/>
        <v>200</v>
      </c>
      <c r="S32" s="301">
        <f t="shared" si="1"/>
        <v>59.8</v>
      </c>
      <c r="T32" s="301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A1'!B453="","",'Mau A1'!B453)</f>
        <v>Đậng Ngọc</v>
      </c>
      <c r="C33" s="28" t="str">
        <f>IF('Mau A1'!C453="","",'Mau A1'!C453)</f>
        <v>Đoàn</v>
      </c>
      <c r="D33" s="29">
        <f>SUM('Mau A1'!M453:M478)</f>
        <v>1089.3</v>
      </c>
      <c r="E33" s="266">
        <f>SUM('Mau A1'!N453:N478)</f>
        <v>67.5</v>
      </c>
      <c r="F33" s="266">
        <f>SUM('Mau A1'!O453:O478)</f>
        <v>0</v>
      </c>
      <c r="G33" s="266">
        <f>SUM('Mau A1'!P453:P478)</f>
        <v>1156.8</v>
      </c>
      <c r="H33" s="266">
        <f>SUM('Mau A1'!Q453:Q478)</f>
        <v>0</v>
      </c>
      <c r="I33" s="266">
        <f>SUM('Mau A1'!R453:R478)</f>
        <v>56</v>
      </c>
      <c r="J33" s="266">
        <f>SUM('Mau A1'!T453:T478)</f>
        <v>450</v>
      </c>
      <c r="K33" s="266">
        <f>SUM('Mau A1'!V453:V478)</f>
        <v>112</v>
      </c>
      <c r="L33" s="266">
        <f>SUM('Mau A1'!X453:X478)</f>
        <v>56</v>
      </c>
      <c r="M33" s="266">
        <f>SUM('Mau A1'!Y453:Y478)</f>
        <v>706.8</v>
      </c>
      <c r="N33" s="266">
        <f>SUM('Mau A1'!Z453:Z478)</f>
        <v>-112</v>
      </c>
      <c r="O33" s="266">
        <f>SUM('Mau A1'!AA453:AA478)</f>
        <v>0</v>
      </c>
      <c r="P33" s="278">
        <f>SUM('Mau A1'!AC453:AC478)</f>
        <v>594.79999999999995</v>
      </c>
      <c r="Q33" s="266">
        <f>SUM('Mau A1'!AB453:AB478)</f>
        <v>0</v>
      </c>
      <c r="R33" s="21">
        <f t="shared" si="0"/>
        <v>200</v>
      </c>
      <c r="S33" s="301">
        <f t="shared" si="1"/>
        <v>394.8</v>
      </c>
      <c r="T33" s="301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A1'!B479="","",'Mau A1'!B479)</f>
        <v>Lê Tất</v>
      </c>
      <c r="C34" s="28" t="str">
        <f>IF('Mau A1'!C479="","",'Mau A1'!C479)</f>
        <v>Đạt</v>
      </c>
      <c r="D34" s="29">
        <f>SUM('Mau A1'!M479:M492)</f>
        <v>55.3</v>
      </c>
      <c r="E34" s="266">
        <f>SUM('Mau A1'!N479:N492)</f>
        <v>4.5</v>
      </c>
      <c r="F34" s="266">
        <f>SUM('Mau A1'!O479:O492)</f>
        <v>0</v>
      </c>
      <c r="G34" s="266">
        <f>SUM('Mau A1'!P479:P492)</f>
        <v>59.8</v>
      </c>
      <c r="H34" s="266">
        <f>SUM('Mau A1'!Q479:Q492)</f>
        <v>0</v>
      </c>
      <c r="I34" s="266">
        <f>SUM('Mau A1'!R479:R492)</f>
        <v>41</v>
      </c>
      <c r="J34" s="266">
        <f>SUM('Mau A1'!T479:T492)</f>
        <v>450</v>
      </c>
      <c r="K34" s="266">
        <f>SUM('Mau A1'!V479:V492)</f>
        <v>112</v>
      </c>
      <c r="L34" s="266">
        <f>SUM('Mau A1'!X479:X492)</f>
        <v>56</v>
      </c>
      <c r="M34" s="266">
        <f>SUM('Mau A1'!Y479:Y492)</f>
        <v>-390.2</v>
      </c>
      <c r="N34" s="266">
        <f>SUM('Mau A1'!Z479:Z492)</f>
        <v>-112</v>
      </c>
      <c r="O34" s="266">
        <f>SUM('Mau A1'!AA479:AA492)</f>
        <v>-15</v>
      </c>
      <c r="P34" s="278">
        <f>SUM('Mau A1'!AC479:AC492)</f>
        <v>-517.20000000000005</v>
      </c>
      <c r="Q34" s="266">
        <f>SUM('Mau A1'!AB479:AB492)</f>
        <v>0</v>
      </c>
      <c r="R34" s="21">
        <f t="shared" si="0"/>
        <v>-517.20000000000005</v>
      </c>
      <c r="S34" s="300">
        <f t="shared" si="1"/>
        <v>0</v>
      </c>
      <c r="T34" s="301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A1'!B493="","",'Mau A1'!B493)</f>
        <v>Dương Ngọc</v>
      </c>
      <c r="C35" s="28" t="str">
        <f>IF('Mau A1'!C493="","",'Mau A1'!C493)</f>
        <v>Vọng</v>
      </c>
      <c r="D35" s="29">
        <f>SUM('Mau A1'!M493:M516)</f>
        <v>1245.0999999999999</v>
      </c>
      <c r="E35" s="266">
        <f>SUM('Mau A1'!N493:N516)</f>
        <v>67.5</v>
      </c>
      <c r="F35" s="266">
        <f>SUM('Mau A1'!O493:O516)</f>
        <v>0</v>
      </c>
      <c r="G35" s="266">
        <f>SUM('Mau A1'!P493:P516)</f>
        <v>1312.6</v>
      </c>
      <c r="H35" s="266">
        <f>SUM('Mau A1'!Q493:Q516)</f>
        <v>0</v>
      </c>
      <c r="I35" s="266">
        <f>SUM('Mau A1'!R493:R516)</f>
        <v>21</v>
      </c>
      <c r="J35" s="266">
        <f>SUM('Mau A1'!T493:T516)</f>
        <v>450</v>
      </c>
      <c r="K35" s="266">
        <f>SUM('Mau A1'!V493:V516)</f>
        <v>112</v>
      </c>
      <c r="L35" s="266">
        <f>SUM('Mau A1'!X493:X516)</f>
        <v>56</v>
      </c>
      <c r="M35" s="266">
        <f>SUM('Mau A1'!Y493:Y516)</f>
        <v>862.6</v>
      </c>
      <c r="N35" s="266">
        <f>SUM('Mau A1'!Z493:Z516)</f>
        <v>-112</v>
      </c>
      <c r="O35" s="266">
        <f>SUM('Mau A1'!AA493:AA516)</f>
        <v>-35</v>
      </c>
      <c r="P35" s="278">
        <f>SUM('Mau A1'!AC493:AC516)</f>
        <v>715.6</v>
      </c>
      <c r="Q35" s="266">
        <f>SUM('Mau A1'!AB493:AB516)</f>
        <v>0</v>
      </c>
      <c r="R35" s="21">
        <f t="shared" si="0"/>
        <v>200</v>
      </c>
      <c r="S35" s="301">
        <f t="shared" si="1"/>
        <v>515.6</v>
      </c>
      <c r="T35" s="301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A1'!B517="","",'Mau A1'!B517)</f>
        <v>Lê Phi</v>
      </c>
      <c r="C36" s="28" t="str">
        <f>IF('Mau A1'!C517="","",'Mau A1'!C517)</f>
        <v>Trường</v>
      </c>
      <c r="D36" s="25">
        <f>SUM('Mau A1'!M517:M536)</f>
        <v>741.99999999999989</v>
      </c>
      <c r="E36" s="266">
        <f>SUM('Mau A1'!N517:N536)</f>
        <v>67.5</v>
      </c>
      <c r="F36" s="266">
        <f>SUM('Mau A1'!O517:O536)</f>
        <v>0</v>
      </c>
      <c r="G36" s="266">
        <f>SUM('Mau A1'!P517:P536)</f>
        <v>809.49999999999989</v>
      </c>
      <c r="H36" s="266">
        <f>SUM('Mau A1'!Q517:Q536)</f>
        <v>0</v>
      </c>
      <c r="I36" s="266">
        <f>SUM('Mau A1'!R517:R536)</f>
        <v>56</v>
      </c>
      <c r="J36" s="266">
        <f>SUM('Mau A1'!T517:T536)</f>
        <v>450</v>
      </c>
      <c r="K36" s="266">
        <f>SUM('Mau A1'!V517:V536)</f>
        <v>112</v>
      </c>
      <c r="L36" s="266">
        <f>SUM('Mau A1'!X517:X536)</f>
        <v>56</v>
      </c>
      <c r="M36" s="266">
        <f>SUM('Mau A1'!Y517:Y536)</f>
        <v>359.5</v>
      </c>
      <c r="N36" s="266">
        <f>SUM('Mau A1'!Z517:Z536)</f>
        <v>-112</v>
      </c>
      <c r="O36" s="266">
        <f>SUM('Mau A1'!AA517:AA536)</f>
        <v>0</v>
      </c>
      <c r="P36" s="278">
        <f>SUM('Mau A1'!AC517:AC536)</f>
        <v>247.5</v>
      </c>
      <c r="Q36" s="266">
        <f>SUM('Mau A1'!AB517:AB536)</f>
        <v>0</v>
      </c>
      <c r="R36" s="21">
        <f t="shared" si="0"/>
        <v>200</v>
      </c>
      <c r="S36" s="301">
        <f t="shared" si="1"/>
        <v>47.5</v>
      </c>
      <c r="T36" s="301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A1'!B537="","",'Mau A1'!B537)</f>
        <v xml:space="preserve">Nguyễn Ngọc </v>
      </c>
      <c r="C37" s="28" t="str">
        <f>IF('Mau A1'!C537="","",'Mau A1'!C537)</f>
        <v>Tuyên</v>
      </c>
      <c r="D37" s="29">
        <f>SUM('Mau A1'!M537:M557)</f>
        <v>1170.2</v>
      </c>
      <c r="E37" s="266">
        <f>SUM('Mau A1'!N537:N557)</f>
        <v>67.5</v>
      </c>
      <c r="F37" s="266">
        <f>SUM('Mau A1'!O537:O557)</f>
        <v>0</v>
      </c>
      <c r="G37" s="266">
        <f>SUM('Mau A1'!P537:P557)</f>
        <v>1237.7</v>
      </c>
      <c r="H37" s="266">
        <f>SUM('Mau A1'!Q537:Q557)</f>
        <v>0</v>
      </c>
      <c r="I37" s="266">
        <f>SUM('Mau A1'!R537:R557)</f>
        <v>56</v>
      </c>
      <c r="J37" s="266">
        <f>SUM('Mau A1'!T537:T557)</f>
        <v>450</v>
      </c>
      <c r="K37" s="266">
        <f>SUM('Mau A1'!V537:V557)</f>
        <v>112</v>
      </c>
      <c r="L37" s="266">
        <f>SUM('Mau A1'!X537:X557)</f>
        <v>56</v>
      </c>
      <c r="M37" s="266">
        <f>SUM('Mau A1'!Y537:Y557)</f>
        <v>787.7</v>
      </c>
      <c r="N37" s="266">
        <f>SUM('Mau A1'!Z537:Z557)</f>
        <v>-112</v>
      </c>
      <c r="O37" s="266">
        <f>SUM('Mau A1'!AA537:AA557)</f>
        <v>0</v>
      </c>
      <c r="P37" s="278">
        <f>SUM('Mau A1'!AC537:AC557)</f>
        <v>675.7</v>
      </c>
      <c r="Q37" s="266">
        <f>SUM('Mau A1'!AB537:AB557)</f>
        <v>0</v>
      </c>
      <c r="R37" s="21">
        <f t="shared" si="0"/>
        <v>200</v>
      </c>
      <c r="S37" s="301">
        <f t="shared" si="1"/>
        <v>475.7</v>
      </c>
      <c r="T37" s="301">
        <f t="shared" si="2"/>
        <v>0</v>
      </c>
      <c r="U37" s="22"/>
      <c r="V37" s="22"/>
      <c r="W37" s="22"/>
      <c r="X37" s="22"/>
      <c r="Y37" s="22"/>
      <c r="Z37" s="22"/>
    </row>
    <row r="38" spans="1:26" s="262" customFormat="1" ht="18" customHeight="1">
      <c r="A38" s="104">
        <v>28</v>
      </c>
      <c r="B38" s="27" t="str">
        <f>'Mau A1'!B558</f>
        <v xml:space="preserve">Đỗ Tuấn </v>
      </c>
      <c r="C38" s="28" t="str">
        <f>'Mau A1'!C558</f>
        <v>Việt</v>
      </c>
      <c r="D38" s="29">
        <f>SUM('Mau A1'!M558:M566)</f>
        <v>109.2</v>
      </c>
      <c r="E38" s="287">
        <f>SUM('Mau A1'!N558:N566)</f>
        <v>67.5</v>
      </c>
      <c r="F38" s="287">
        <f>SUM('Mau A1'!O558:O566)</f>
        <v>0</v>
      </c>
      <c r="G38" s="287">
        <f>SUM('Mau A1'!P558:P566)</f>
        <v>176.7</v>
      </c>
      <c r="H38" s="287">
        <v>0</v>
      </c>
      <c r="I38" s="287">
        <v>0</v>
      </c>
      <c r="J38" s="287">
        <v>0</v>
      </c>
      <c r="K38" s="287">
        <v>0</v>
      </c>
      <c r="L38" s="287">
        <v>0</v>
      </c>
      <c r="M38" s="287">
        <v>0</v>
      </c>
      <c r="N38" s="287">
        <v>0</v>
      </c>
      <c r="O38" s="287">
        <v>0</v>
      </c>
      <c r="P38" s="278">
        <f>'Mau A1'!AC558</f>
        <v>176.7</v>
      </c>
      <c r="Q38" s="287">
        <f>SUM('Mau A1'!Z558:Z566)</f>
        <v>0</v>
      </c>
      <c r="R38" s="21">
        <f>P38</f>
        <v>176.7</v>
      </c>
      <c r="S38" s="302">
        <f>R38</f>
        <v>176.7</v>
      </c>
      <c r="T38" s="302">
        <f>SUM('Mau A1'!AC558:AC566)</f>
        <v>176.7</v>
      </c>
      <c r="U38" s="95"/>
      <c r="V38" s="95"/>
      <c r="W38" s="95"/>
      <c r="X38" s="95"/>
      <c r="Y38" s="95"/>
      <c r="Z38" s="95"/>
    </row>
    <row r="39" spans="1:26" s="262" customFormat="1" ht="18" customHeight="1">
      <c r="A39" s="104">
        <v>29</v>
      </c>
      <c r="B39" s="27" t="str">
        <f>'Mau A1'!B567</f>
        <v>Nguyễn Hữu</v>
      </c>
      <c r="C39" s="28" t="str">
        <f>'Mau A1'!C567</f>
        <v>Thiện</v>
      </c>
      <c r="D39" s="29">
        <f>SUM('Mau A1'!M567:M576)</f>
        <v>162</v>
      </c>
      <c r="E39" s="287">
        <f>SUM('Mau A1'!N567:N576)</f>
        <v>0</v>
      </c>
      <c r="F39" s="287">
        <f>SUM('Mau A1'!O567:O576)</f>
        <v>0</v>
      </c>
      <c r="G39" s="287">
        <f>SUM('Mau A1'!P567:P576)</f>
        <v>162</v>
      </c>
      <c r="H39" s="287">
        <v>0</v>
      </c>
      <c r="I39" s="287">
        <v>0</v>
      </c>
      <c r="J39" s="287">
        <v>0</v>
      </c>
      <c r="K39" s="287">
        <v>0</v>
      </c>
      <c r="L39" s="287">
        <v>0</v>
      </c>
      <c r="M39" s="287">
        <v>0</v>
      </c>
      <c r="N39" s="287">
        <v>0</v>
      </c>
      <c r="O39" s="287">
        <v>0</v>
      </c>
      <c r="P39" s="278">
        <f>'Mau A1'!AC567</f>
        <v>162</v>
      </c>
      <c r="Q39" s="287">
        <f>SUM('Mau A1'!Z567:Z576)</f>
        <v>0</v>
      </c>
      <c r="R39" s="21">
        <f t="shared" ref="R39:R48" si="7">P39</f>
        <v>162</v>
      </c>
      <c r="S39" s="302">
        <f t="shared" ref="S39:S48" si="8">R39</f>
        <v>162</v>
      </c>
      <c r="T39" s="302">
        <f>SUM('Mau A1'!AC567:AC576)</f>
        <v>162</v>
      </c>
      <c r="U39" s="95"/>
      <c r="V39" s="95"/>
      <c r="W39" s="95"/>
      <c r="X39" s="95"/>
      <c r="Y39" s="95"/>
      <c r="Z39" s="95"/>
    </row>
    <row r="40" spans="1:26" s="262" customFormat="1" ht="18" customHeight="1">
      <c r="A40" s="104">
        <v>30</v>
      </c>
      <c r="B40" s="27" t="str">
        <f>'Mau A1'!B577</f>
        <v xml:space="preserve">Trần Thị Thu </v>
      </c>
      <c r="C40" s="28" t="str">
        <f>'Mau A1'!C577</f>
        <v>Hà</v>
      </c>
      <c r="D40" s="29">
        <f>SUM('Mau A1'!M577:M586)</f>
        <v>90</v>
      </c>
      <c r="E40" s="287">
        <f>SUM('Mau A1'!N577:N586)</f>
        <v>0</v>
      </c>
      <c r="F40" s="287">
        <f>SUM('Mau A1'!O577:O586)</f>
        <v>0</v>
      </c>
      <c r="G40" s="287">
        <f>SUM('Mau A1'!P577:P586)</f>
        <v>90</v>
      </c>
      <c r="H40" s="287">
        <v>0</v>
      </c>
      <c r="I40" s="287">
        <v>0</v>
      </c>
      <c r="J40" s="287">
        <v>0</v>
      </c>
      <c r="K40" s="287">
        <v>0</v>
      </c>
      <c r="L40" s="287">
        <v>0</v>
      </c>
      <c r="M40" s="287">
        <v>0</v>
      </c>
      <c r="N40" s="287">
        <v>0</v>
      </c>
      <c r="O40" s="287">
        <v>0</v>
      </c>
      <c r="P40" s="278">
        <f>'Mau A1'!AC577</f>
        <v>90</v>
      </c>
      <c r="Q40" s="287">
        <f>SUM('Mau A1'!Z577:Z586)</f>
        <v>0</v>
      </c>
      <c r="R40" s="21">
        <f t="shared" si="7"/>
        <v>90</v>
      </c>
      <c r="S40" s="302">
        <f t="shared" si="8"/>
        <v>90</v>
      </c>
      <c r="T40" s="302">
        <f>SUM('Mau A1'!AC577:AC586)</f>
        <v>90</v>
      </c>
      <c r="U40" s="95"/>
      <c r="V40" s="95"/>
      <c r="W40" s="95"/>
      <c r="X40" s="95"/>
      <c r="Y40" s="95"/>
      <c r="Z40" s="95"/>
    </row>
    <row r="41" spans="1:26" s="262" customFormat="1" ht="18" customHeight="1">
      <c r="A41" s="104">
        <v>31</v>
      </c>
      <c r="B41" s="27" t="str">
        <f>'Mau A1'!B587</f>
        <v>Nguyễn Ngọc</v>
      </c>
      <c r="C41" s="28" t="str">
        <f>'Mau A1'!C587</f>
        <v>Trang</v>
      </c>
      <c r="D41" s="29">
        <f>SUM('Mau A1'!M587:M596)</f>
        <v>90</v>
      </c>
      <c r="E41" s="287">
        <f>SUM('Mau A1'!N587:N596)</f>
        <v>67.5</v>
      </c>
      <c r="F41" s="287">
        <f>SUM('Mau A1'!O587:O596)</f>
        <v>0</v>
      </c>
      <c r="G41" s="287">
        <f>SUM('Mau A1'!P587:P596)</f>
        <v>157.5</v>
      </c>
      <c r="H41" s="287">
        <v>0</v>
      </c>
      <c r="I41" s="287">
        <v>0</v>
      </c>
      <c r="J41" s="287">
        <v>0</v>
      </c>
      <c r="K41" s="287">
        <v>0</v>
      </c>
      <c r="L41" s="287">
        <v>0</v>
      </c>
      <c r="M41" s="287">
        <v>0</v>
      </c>
      <c r="N41" s="287">
        <v>0</v>
      </c>
      <c r="O41" s="287">
        <v>0</v>
      </c>
      <c r="P41" s="278">
        <f>'Mau A1'!AC587</f>
        <v>157.5</v>
      </c>
      <c r="Q41" s="287">
        <f>SUM('Mau A1'!Z587:Z596)</f>
        <v>0</v>
      </c>
      <c r="R41" s="21">
        <f t="shared" si="7"/>
        <v>157.5</v>
      </c>
      <c r="S41" s="302">
        <f t="shared" si="8"/>
        <v>157.5</v>
      </c>
      <c r="T41" s="302">
        <f>SUM('Mau A1'!AC587:AC596)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A1'!B597="","",'Mau A1'!B597)</f>
        <v>Nguyễn Thanh</v>
      </c>
      <c r="C42" s="28" t="str">
        <f>IF('Mau A1'!C597="","",'Mau A1'!C597)</f>
        <v>Lâm</v>
      </c>
      <c r="D42" s="29">
        <f>SUM('Mau A1'!M597:M606)</f>
        <v>72</v>
      </c>
      <c r="E42" s="287">
        <f>SUM('Mau A1'!N597:N606)</f>
        <v>67.5</v>
      </c>
      <c r="F42" s="287">
        <f>SUM('Mau A1'!O597:O606)</f>
        <v>0</v>
      </c>
      <c r="G42" s="287">
        <f>SUM('Mau A1'!P597:P606)</f>
        <v>139.5</v>
      </c>
      <c r="H42" s="287">
        <v>0</v>
      </c>
      <c r="I42" s="287">
        <v>0</v>
      </c>
      <c r="J42" s="287">
        <v>0</v>
      </c>
      <c r="K42" s="287">
        <v>0</v>
      </c>
      <c r="L42" s="287">
        <v>0</v>
      </c>
      <c r="M42" s="287">
        <v>0</v>
      </c>
      <c r="N42" s="287">
        <v>0</v>
      </c>
      <c r="O42" s="287">
        <v>0</v>
      </c>
      <c r="P42" s="278">
        <f>'Mau A1'!AC597</f>
        <v>139.5</v>
      </c>
      <c r="Q42" s="287">
        <f>SUM('Mau A1'!Z597:Z606)</f>
        <v>0</v>
      </c>
      <c r="R42" s="21">
        <f t="shared" si="7"/>
        <v>139.5</v>
      </c>
      <c r="S42" s="302">
        <f t="shared" si="8"/>
        <v>139.5</v>
      </c>
      <c r="T42" s="302">
        <f>SUM('Mau A1'!AC597:AC606)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A1'!B607="","",'Mau A1'!B607)</f>
        <v>Huỳnh Thị Minh Ly</v>
      </c>
      <c r="C43" s="28" t="str">
        <f>IF('Mau A1'!C607="","",'Mau A1'!C607)</f>
        <v>Ly</v>
      </c>
      <c r="D43" s="29">
        <f>SUM('Mau A1'!M607:M616)</f>
        <v>90</v>
      </c>
      <c r="E43" s="287">
        <f>SUM('Mau A1'!N607:N616)</f>
        <v>0</v>
      </c>
      <c r="F43" s="287">
        <f>SUM('Mau A1'!O607:O616)</f>
        <v>0</v>
      </c>
      <c r="G43" s="287">
        <f>SUM('Mau A1'!P607:P616)</f>
        <v>90</v>
      </c>
      <c r="H43" s="287">
        <v>0</v>
      </c>
      <c r="I43" s="287">
        <v>0</v>
      </c>
      <c r="J43" s="287">
        <v>0</v>
      </c>
      <c r="K43" s="287">
        <v>0</v>
      </c>
      <c r="L43" s="287">
        <v>0</v>
      </c>
      <c r="M43" s="287">
        <v>0</v>
      </c>
      <c r="N43" s="287">
        <v>0</v>
      </c>
      <c r="O43" s="287">
        <v>0</v>
      </c>
      <c r="P43" s="278">
        <f>'Mau A1'!AC607</f>
        <v>90</v>
      </c>
      <c r="Q43" s="287">
        <f>SUM('Mau A1'!Z607:Z616)</f>
        <v>0</v>
      </c>
      <c r="R43" s="21">
        <f t="shared" si="7"/>
        <v>90</v>
      </c>
      <c r="S43" s="302">
        <f t="shared" si="8"/>
        <v>90</v>
      </c>
      <c r="T43" s="302">
        <f>SUM('Mau A1'!AC589:AC598)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A1'!B617="","",'Mau A1'!B617)</f>
        <v xml:space="preserve">Nguyễn Hữu </v>
      </c>
      <c r="C44" s="28" t="str">
        <f>IF('Mau A1'!C617="","",'Mau A1'!C617)</f>
        <v>Lộc</v>
      </c>
      <c r="D44" s="29">
        <f>SUM('Mau A1'!M617:M626)</f>
        <v>90</v>
      </c>
      <c r="E44" s="287">
        <f>SUM('Mau A1'!N617:N626)</f>
        <v>0</v>
      </c>
      <c r="F44" s="287">
        <f>SUM('Mau A1'!O617:O626)</f>
        <v>0</v>
      </c>
      <c r="G44" s="287">
        <f>SUM('Mau A1'!P617:P626)</f>
        <v>90</v>
      </c>
      <c r="H44" s="287">
        <v>0</v>
      </c>
      <c r="I44" s="287">
        <v>0</v>
      </c>
      <c r="J44" s="287">
        <v>0</v>
      </c>
      <c r="K44" s="287">
        <v>0</v>
      </c>
      <c r="L44" s="287">
        <v>0</v>
      </c>
      <c r="M44" s="287">
        <v>0</v>
      </c>
      <c r="N44" s="287">
        <v>0</v>
      </c>
      <c r="O44" s="287">
        <v>0</v>
      </c>
      <c r="P44" s="278">
        <f>'Mau A1'!AC617</f>
        <v>90</v>
      </c>
      <c r="Q44" s="287">
        <f>SUM('Mau A1'!Z617:Z626)</f>
        <v>0</v>
      </c>
      <c r="R44" s="21">
        <f t="shared" si="7"/>
        <v>90</v>
      </c>
      <c r="S44" s="302">
        <f t="shared" si="8"/>
        <v>90</v>
      </c>
      <c r="T44" s="302">
        <f>SUM('Mau A1'!AC599:AC608)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A1'!B627="","",'Mau A1'!B627)</f>
        <v>Huỳnh Thị Mai</v>
      </c>
      <c r="C45" s="28" t="str">
        <f>IF('Mau A1'!C627="","",'Mau A1'!C627)</f>
        <v>Mai</v>
      </c>
      <c r="D45" s="29">
        <f>SUM('Mau A1'!M627:M636)</f>
        <v>90</v>
      </c>
      <c r="E45" s="287">
        <f>SUM('Mau A1'!N627:N636)</f>
        <v>0</v>
      </c>
      <c r="F45" s="287">
        <f>SUM('Mau A1'!O627:O636)</f>
        <v>0</v>
      </c>
      <c r="G45" s="287">
        <f>SUM('Mau A1'!P627:P636)</f>
        <v>90</v>
      </c>
      <c r="H45" s="287">
        <v>0</v>
      </c>
      <c r="I45" s="287">
        <v>0</v>
      </c>
      <c r="J45" s="287">
        <v>0</v>
      </c>
      <c r="K45" s="287">
        <v>0</v>
      </c>
      <c r="L45" s="287">
        <v>0</v>
      </c>
      <c r="M45" s="287">
        <v>0</v>
      </c>
      <c r="N45" s="287">
        <v>0</v>
      </c>
      <c r="O45" s="287">
        <v>0</v>
      </c>
      <c r="P45" s="278">
        <f>'Mau A1'!AC627</f>
        <v>90</v>
      </c>
      <c r="Q45" s="287">
        <f>SUM('Mau A1'!Z627:Z636)</f>
        <v>0</v>
      </c>
      <c r="R45" s="21">
        <f t="shared" si="7"/>
        <v>90</v>
      </c>
      <c r="S45" s="302">
        <f t="shared" si="8"/>
        <v>90</v>
      </c>
      <c r="T45" s="302">
        <f>SUM('Mau A1'!AC591:AC600)</f>
        <v>139.5</v>
      </c>
      <c r="U45" s="22"/>
      <c r="V45" s="22"/>
      <c r="W45" s="22"/>
      <c r="X45" s="22"/>
      <c r="Y45" s="22"/>
      <c r="Z45" s="22"/>
    </row>
    <row r="46" spans="1:26" s="262" customFormat="1" ht="18" customHeight="1">
      <c r="A46" s="104">
        <v>36</v>
      </c>
      <c r="B46" s="27" t="str">
        <f>'Mau A1'!B637</f>
        <v>TG1</v>
      </c>
      <c r="C46" s="28"/>
      <c r="D46" s="29">
        <f>SUM('Mau A1'!M637:M646)</f>
        <v>67.599999999999994</v>
      </c>
      <c r="E46" s="287">
        <f>SUM('Mau A1'!N637:N646)</f>
        <v>0</v>
      </c>
      <c r="F46" s="287">
        <f>SUM('Mau A1'!O637:O646)</f>
        <v>0</v>
      </c>
      <c r="G46" s="287">
        <f>SUM('Mau A1'!P637:P646)</f>
        <v>67.599999999999994</v>
      </c>
      <c r="H46" s="287">
        <v>0</v>
      </c>
      <c r="I46" s="287">
        <v>0</v>
      </c>
      <c r="J46" s="287">
        <v>0</v>
      </c>
      <c r="K46" s="287">
        <v>0</v>
      </c>
      <c r="L46" s="287">
        <v>0</v>
      </c>
      <c r="M46" s="287">
        <v>0</v>
      </c>
      <c r="N46" s="287">
        <v>0</v>
      </c>
      <c r="O46" s="287">
        <v>0</v>
      </c>
      <c r="P46" s="278">
        <f>'Mau A1'!AC637</f>
        <v>67.599999999999994</v>
      </c>
      <c r="Q46" s="287">
        <f>SUM('Mau A1'!Z628:Z637)</f>
        <v>0</v>
      </c>
      <c r="R46" s="21">
        <f t="shared" ref="R46" si="9">P46</f>
        <v>67.599999999999994</v>
      </c>
      <c r="S46" s="302">
        <f t="shared" si="8"/>
        <v>67.599999999999994</v>
      </c>
      <c r="T46" s="302">
        <f>SUM('Mau A1'!AC592:AC601)</f>
        <v>139.5</v>
      </c>
      <c r="U46" s="95"/>
      <c r="V46" s="95"/>
      <c r="W46" s="95"/>
      <c r="X46" s="95"/>
      <c r="Y46" s="95"/>
      <c r="Z46" s="95"/>
    </row>
    <row r="47" spans="1:26" s="262" customFormat="1" ht="18" customHeight="1">
      <c r="A47" s="104">
        <v>37</v>
      </c>
      <c r="B47" s="272" t="str">
        <f>'Mau A1'!B647</f>
        <v>TG 2</v>
      </c>
      <c r="C47" s="28"/>
      <c r="D47" s="29">
        <f>SUM('Mau A1'!M647:M656)</f>
        <v>108</v>
      </c>
      <c r="E47" s="287">
        <f>SUM('Mau A1'!N647:N656)</f>
        <v>0</v>
      </c>
      <c r="F47" s="287">
        <f>SUM('Mau A1'!O647:O656)</f>
        <v>0</v>
      </c>
      <c r="G47" s="287">
        <f>SUM('Mau A1'!P647:P656)</f>
        <v>108</v>
      </c>
      <c r="H47" s="287">
        <v>0</v>
      </c>
      <c r="I47" s="287">
        <v>0</v>
      </c>
      <c r="J47" s="287">
        <v>0</v>
      </c>
      <c r="K47" s="287">
        <v>0</v>
      </c>
      <c r="L47" s="287">
        <v>0</v>
      </c>
      <c r="M47" s="287">
        <v>0</v>
      </c>
      <c r="N47" s="287">
        <v>0</v>
      </c>
      <c r="O47" s="287">
        <v>0</v>
      </c>
      <c r="P47" s="278">
        <f>'Mau A1'!AC647</f>
        <v>108</v>
      </c>
      <c r="Q47" s="287">
        <f>SUM('Mau A1'!Z647:Z656)</f>
        <v>0</v>
      </c>
      <c r="R47" s="21">
        <f t="shared" si="7"/>
        <v>108</v>
      </c>
      <c r="S47" s="302">
        <f t="shared" si="8"/>
        <v>108</v>
      </c>
      <c r="T47" s="302">
        <f>SUM('Mau A1'!AC601:AC610)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A1'!B657="","",'Mau A1'!B657)</f>
        <v>TG 3</v>
      </c>
      <c r="C48" s="28" t="str">
        <f>IF('Mau A1'!C657="","",'Mau A1'!C657)</f>
        <v/>
      </c>
      <c r="D48" s="29">
        <f>SUM('Mau A1'!M657:M666)</f>
        <v>639</v>
      </c>
      <c r="E48" s="287">
        <f>SUM('Mau A1'!N657:N666)</f>
        <v>0</v>
      </c>
      <c r="F48" s="287">
        <f>SUM('Mau A1'!O657:O666)</f>
        <v>0</v>
      </c>
      <c r="G48" s="287">
        <f>SUM('Mau A1'!P657:P666)</f>
        <v>639</v>
      </c>
      <c r="H48" s="287">
        <v>0</v>
      </c>
      <c r="I48" s="287">
        <v>0</v>
      </c>
      <c r="J48" s="287">
        <v>0</v>
      </c>
      <c r="K48" s="287">
        <v>0</v>
      </c>
      <c r="L48" s="287">
        <v>0</v>
      </c>
      <c r="M48" s="287">
        <v>0</v>
      </c>
      <c r="N48" s="287">
        <v>0</v>
      </c>
      <c r="O48" s="287">
        <v>0</v>
      </c>
      <c r="P48" s="278">
        <f>'Mau A1'!AC657</f>
        <v>639</v>
      </c>
      <c r="Q48" s="287">
        <f>SUM('Mau A1'!Z657:Z666)</f>
        <v>0</v>
      </c>
      <c r="R48" s="21">
        <f t="shared" si="7"/>
        <v>639</v>
      </c>
      <c r="S48" s="302">
        <f t="shared" si="8"/>
        <v>639</v>
      </c>
      <c r="T48" s="302">
        <f>SUM('Mau A1'!AC593:AC602)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30" t="s">
        <v>70</v>
      </c>
      <c r="B49" s="324"/>
      <c r="C49" s="324"/>
      <c r="D49" s="47">
        <f t="shared" ref="D49:T49" si="10">SUM(D11:D48)</f>
        <v>24161.699999999997</v>
      </c>
      <c r="E49" s="47">
        <f t="shared" si="10"/>
        <v>2336.3000000000002</v>
      </c>
      <c r="F49" s="47">
        <f t="shared" si="10"/>
        <v>0</v>
      </c>
      <c r="G49" s="47">
        <f t="shared" si="10"/>
        <v>26804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12721.3</v>
      </c>
      <c r="N49" s="47">
        <f t="shared" si="10"/>
        <v>-2981.1</v>
      </c>
      <c r="O49" s="47">
        <f t="shared" si="10"/>
        <v>-585</v>
      </c>
      <c r="P49" s="284">
        <f t="shared" si="10"/>
        <v>11270.700000000003</v>
      </c>
      <c r="Q49" s="48">
        <f t="shared" si="10"/>
        <v>0</v>
      </c>
      <c r="R49" s="47">
        <f t="shared" si="10"/>
        <v>6322.1</v>
      </c>
      <c r="S49" s="303">
        <f t="shared" si="10"/>
        <v>6758.9000000000005</v>
      </c>
      <c r="T49" s="303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6"/>
      <c r="I50" s="286"/>
      <c r="J50" s="119"/>
      <c r="K50" s="119"/>
      <c r="L50" s="286"/>
      <c r="M50" s="119"/>
      <c r="N50" s="119"/>
      <c r="O50" s="119"/>
      <c r="P50" s="293"/>
      <c r="Q50" s="119"/>
      <c r="R50" s="263"/>
      <c r="S50" s="295"/>
      <c r="T50" s="295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3"/>
      <c r="Q51" s="119"/>
      <c r="R51" s="263"/>
      <c r="S51" s="295"/>
      <c r="T51" s="295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6"/>
      <c r="N52" s="286"/>
      <c r="O52" s="286"/>
      <c r="P52" s="289"/>
      <c r="Q52" s="286"/>
      <c r="R52" s="263"/>
      <c r="S52" s="295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29" t="s">
        <v>73</v>
      </c>
      <c r="B53" s="314"/>
      <c r="C53" s="55" t="s">
        <v>74</v>
      </c>
      <c r="D53" s="1"/>
      <c r="E53" s="286"/>
      <c r="F53" s="263"/>
      <c r="G53" s="265" t="s">
        <v>75</v>
      </c>
      <c r="H53" s="286"/>
      <c r="I53" s="265" t="s">
        <v>76</v>
      </c>
      <c r="J53" s="286"/>
      <c r="K53" s="286"/>
      <c r="L53" s="265" t="s">
        <v>77</v>
      </c>
      <c r="M53" s="286"/>
      <c r="N53" s="263"/>
      <c r="O53" s="265" t="s">
        <v>78</v>
      </c>
      <c r="P53" s="289"/>
      <c r="Q53" s="286"/>
      <c r="R53" s="263"/>
      <c r="S53" s="304" t="s">
        <v>79</v>
      </c>
      <c r="T53" s="295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6"/>
      <c r="F54" s="286"/>
      <c r="G54" s="286"/>
      <c r="H54" s="286"/>
      <c r="I54" s="286"/>
      <c r="J54" s="286"/>
      <c r="K54" s="286"/>
      <c r="L54" s="286"/>
      <c r="M54" s="286"/>
      <c r="N54" s="286"/>
      <c r="O54" s="286"/>
      <c r="P54" s="289"/>
      <c r="Q54" s="286"/>
      <c r="R54" s="263"/>
      <c r="S54" s="295"/>
      <c r="T54" s="295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6"/>
      <c r="F55" s="286"/>
      <c r="G55" s="286"/>
      <c r="H55" s="286"/>
      <c r="I55" s="286"/>
      <c r="J55" s="286"/>
      <c r="K55" s="56"/>
      <c r="L55" s="56"/>
      <c r="M55" s="286"/>
      <c r="N55" s="286"/>
      <c r="O55" s="286"/>
      <c r="P55" s="289"/>
      <c r="Q55" s="286"/>
      <c r="R55" s="263"/>
      <c r="S55" s="295"/>
      <c r="T55" s="295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6"/>
      <c r="F56" s="286"/>
      <c r="G56" s="286"/>
      <c r="H56" s="286"/>
      <c r="I56" s="286"/>
      <c r="J56" s="286"/>
      <c r="K56" s="264"/>
      <c r="L56" s="264"/>
      <c r="M56" s="286"/>
      <c r="N56" s="286"/>
      <c r="O56" s="57"/>
      <c r="P56" s="285"/>
      <c r="Q56" s="57"/>
      <c r="R56" s="263"/>
      <c r="S56" s="295"/>
      <c r="T56" s="295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6"/>
      <c r="F57" s="286"/>
      <c r="G57" s="286"/>
      <c r="H57" s="286"/>
      <c r="I57" s="286"/>
      <c r="J57" s="286"/>
      <c r="K57" s="286"/>
      <c r="L57" s="286"/>
      <c r="M57" s="286"/>
      <c r="N57" s="286"/>
      <c r="O57" s="286"/>
      <c r="P57" s="289"/>
      <c r="Q57" s="286"/>
      <c r="R57" s="263"/>
      <c r="S57" s="295"/>
      <c r="T57" s="295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6"/>
      <c r="F58" s="286"/>
      <c r="G58" s="286"/>
      <c r="H58" s="286"/>
      <c r="I58" s="286"/>
      <c r="J58" s="286"/>
      <c r="K58" s="286"/>
      <c r="L58" s="286"/>
      <c r="M58" s="286"/>
      <c r="N58" s="286"/>
      <c r="O58" s="286"/>
      <c r="P58" s="289"/>
      <c r="Q58" s="286"/>
      <c r="R58" s="263"/>
      <c r="S58" s="295"/>
      <c r="T58" s="295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6"/>
      <c r="F59" s="286"/>
      <c r="G59" s="286"/>
      <c r="H59" s="286"/>
      <c r="I59" s="286"/>
      <c r="J59" s="286"/>
      <c r="K59" s="286"/>
      <c r="L59" s="286"/>
      <c r="M59" s="286"/>
      <c r="N59" s="286"/>
      <c r="O59" s="286"/>
      <c r="P59" s="289"/>
      <c r="Q59" s="286"/>
      <c r="R59" s="263"/>
      <c r="S59" s="295"/>
      <c r="T59" s="295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6"/>
      <c r="F60" s="286"/>
      <c r="G60" s="286"/>
      <c r="H60" s="286"/>
      <c r="I60" s="286"/>
      <c r="J60" s="286"/>
      <c r="K60" s="286"/>
      <c r="L60" s="286"/>
      <c r="M60" s="286"/>
      <c r="N60" s="286"/>
      <c r="O60" s="286"/>
      <c r="P60" s="289"/>
      <c r="Q60" s="286"/>
      <c r="R60" s="263"/>
      <c r="S60" s="295"/>
      <c r="T60" s="295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6"/>
      <c r="F61" s="286"/>
      <c r="G61" s="286"/>
      <c r="H61" s="286"/>
      <c r="I61" s="286"/>
      <c r="J61" s="286"/>
      <c r="K61" s="286"/>
      <c r="L61" s="286"/>
      <c r="M61" s="286"/>
      <c r="N61" s="286"/>
      <c r="O61" s="286"/>
      <c r="P61" s="289"/>
      <c r="Q61" s="286"/>
      <c r="R61" s="263"/>
      <c r="S61" s="295"/>
      <c r="T61" s="295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6"/>
      <c r="F62" s="286"/>
      <c r="G62" s="286"/>
      <c r="H62" s="286"/>
      <c r="I62" s="286"/>
      <c r="J62" s="286"/>
      <c r="K62" s="286"/>
      <c r="L62" s="286"/>
      <c r="M62" s="286"/>
      <c r="N62" s="286"/>
      <c r="O62" s="286"/>
      <c r="P62" s="289"/>
      <c r="Q62" s="286"/>
      <c r="R62" s="263"/>
      <c r="S62" s="295"/>
      <c r="T62" s="295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6"/>
      <c r="F63" s="286"/>
      <c r="G63" s="286"/>
      <c r="H63" s="286"/>
      <c r="I63" s="286"/>
      <c r="J63" s="286"/>
      <c r="K63" s="286"/>
      <c r="L63" s="286"/>
      <c r="M63" s="286"/>
      <c r="N63" s="286"/>
      <c r="O63" s="286"/>
      <c r="P63" s="289"/>
      <c r="Q63" s="286"/>
      <c r="R63" s="263"/>
      <c r="S63" s="295"/>
      <c r="T63" s="295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6"/>
      <c r="F64" s="286"/>
      <c r="G64" s="286"/>
      <c r="H64" s="286"/>
      <c r="I64" s="286"/>
      <c r="J64" s="286"/>
      <c r="K64" s="286"/>
      <c r="L64" s="286"/>
      <c r="M64" s="286"/>
      <c r="N64" s="286"/>
      <c r="O64" s="286"/>
      <c r="P64" s="289"/>
      <c r="Q64" s="286"/>
      <c r="R64" s="263"/>
      <c r="S64" s="295"/>
      <c r="T64" s="295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6"/>
      <c r="F65" s="286"/>
      <c r="G65" s="286"/>
      <c r="H65" s="286"/>
      <c r="I65" s="286"/>
      <c r="J65" s="286"/>
      <c r="K65" s="286"/>
      <c r="L65" s="286"/>
      <c r="M65" s="286"/>
      <c r="N65" s="286"/>
      <c r="O65" s="286"/>
      <c r="P65" s="289"/>
      <c r="Q65" s="286"/>
      <c r="R65" s="263"/>
      <c r="S65" s="295"/>
      <c r="T65" s="295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6"/>
      <c r="F66" s="286"/>
      <c r="G66" s="286"/>
      <c r="H66" s="286"/>
      <c r="I66" s="286"/>
      <c r="J66" s="286"/>
      <c r="K66" s="286"/>
      <c r="L66" s="286"/>
      <c r="M66" s="286"/>
      <c r="N66" s="286"/>
      <c r="O66" s="286"/>
      <c r="P66" s="289"/>
      <c r="Q66" s="286"/>
      <c r="R66" s="263"/>
      <c r="S66" s="295"/>
      <c r="T66" s="295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6"/>
      <c r="F67" s="286"/>
      <c r="G67" s="286"/>
      <c r="H67" s="286"/>
      <c r="I67" s="286"/>
      <c r="J67" s="286"/>
      <c r="K67" s="286"/>
      <c r="L67" s="286"/>
      <c r="M67" s="286"/>
      <c r="N67" s="286"/>
      <c r="O67" s="286"/>
      <c r="P67" s="289"/>
      <c r="Q67" s="286"/>
      <c r="R67" s="263"/>
      <c r="S67" s="295"/>
      <c r="T67" s="295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6"/>
      <c r="F68" s="286"/>
      <c r="G68" s="286"/>
      <c r="H68" s="286"/>
      <c r="I68" s="286"/>
      <c r="J68" s="286"/>
      <c r="K68" s="286"/>
      <c r="L68" s="286"/>
      <c r="M68" s="286"/>
      <c r="N68" s="286"/>
      <c r="O68" s="286"/>
      <c r="P68" s="289"/>
      <c r="Q68" s="286"/>
      <c r="R68" s="263"/>
      <c r="S68" s="295"/>
      <c r="T68" s="295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6"/>
      <c r="F69" s="286"/>
      <c r="G69" s="286"/>
      <c r="H69" s="286"/>
      <c r="I69" s="286"/>
      <c r="J69" s="286"/>
      <c r="K69" s="286"/>
      <c r="L69" s="286"/>
      <c r="M69" s="286"/>
      <c r="N69" s="286"/>
      <c r="O69" s="286"/>
      <c r="P69" s="289"/>
      <c r="Q69" s="286"/>
      <c r="R69" s="263"/>
      <c r="S69" s="295"/>
      <c r="T69" s="295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6"/>
      <c r="F70" s="286"/>
      <c r="G70" s="286"/>
      <c r="H70" s="286"/>
      <c r="I70" s="286"/>
      <c r="J70" s="286"/>
      <c r="K70" s="286"/>
      <c r="L70" s="286"/>
      <c r="M70" s="286"/>
      <c r="N70" s="286"/>
      <c r="O70" s="286"/>
      <c r="P70" s="289"/>
      <c r="Q70" s="286"/>
      <c r="R70" s="263"/>
      <c r="S70" s="295"/>
      <c r="T70" s="295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6"/>
      <c r="F71" s="286"/>
      <c r="G71" s="286"/>
      <c r="H71" s="286"/>
      <c r="I71" s="286"/>
      <c r="J71" s="286"/>
      <c r="K71" s="286"/>
      <c r="L71" s="286"/>
      <c r="M71" s="286"/>
      <c r="N71" s="286"/>
      <c r="O71" s="286"/>
      <c r="P71" s="289"/>
      <c r="Q71" s="286"/>
      <c r="R71" s="263"/>
      <c r="S71" s="295"/>
      <c r="T71" s="295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6"/>
      <c r="F72" s="286"/>
      <c r="G72" s="286"/>
      <c r="H72" s="286"/>
      <c r="I72" s="286"/>
      <c r="J72" s="286"/>
      <c r="K72" s="286"/>
      <c r="L72" s="286"/>
      <c r="M72" s="286"/>
      <c r="N72" s="286"/>
      <c r="O72" s="286"/>
      <c r="P72" s="289"/>
      <c r="Q72" s="286"/>
      <c r="R72" s="263"/>
      <c r="S72" s="295"/>
      <c r="T72" s="295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6"/>
      <c r="F73" s="286"/>
      <c r="G73" s="286"/>
      <c r="H73" s="286"/>
      <c r="I73" s="286"/>
      <c r="J73" s="286"/>
      <c r="K73" s="286"/>
      <c r="L73" s="286"/>
      <c r="M73" s="286"/>
      <c r="N73" s="286"/>
      <c r="O73" s="286"/>
      <c r="P73" s="289"/>
      <c r="Q73" s="286"/>
      <c r="R73" s="263"/>
      <c r="S73" s="295"/>
      <c r="T73" s="295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6"/>
      <c r="F74" s="286"/>
      <c r="G74" s="286"/>
      <c r="H74" s="286"/>
      <c r="I74" s="286"/>
      <c r="J74" s="286"/>
      <c r="K74" s="286"/>
      <c r="L74" s="286"/>
      <c r="M74" s="286"/>
      <c r="N74" s="286"/>
      <c r="O74" s="286"/>
      <c r="P74" s="289"/>
      <c r="Q74" s="286"/>
      <c r="R74" s="263"/>
      <c r="S74" s="295"/>
      <c r="T74" s="295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6"/>
      <c r="F75" s="286"/>
      <c r="G75" s="286"/>
      <c r="H75" s="286"/>
      <c r="I75" s="286"/>
      <c r="J75" s="286"/>
      <c r="K75" s="286"/>
      <c r="L75" s="286"/>
      <c r="M75" s="286"/>
      <c r="N75" s="286"/>
      <c r="O75" s="286"/>
      <c r="P75" s="289"/>
      <c r="Q75" s="286"/>
      <c r="R75" s="263"/>
      <c r="S75" s="295"/>
      <c r="T75" s="295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6"/>
      <c r="F76" s="286"/>
      <c r="G76" s="286"/>
      <c r="H76" s="286"/>
      <c r="I76" s="286"/>
      <c r="J76" s="286"/>
      <c r="K76" s="286"/>
      <c r="L76" s="286"/>
      <c r="M76" s="286"/>
      <c r="N76" s="286"/>
      <c r="O76" s="286"/>
      <c r="P76" s="289"/>
      <c r="Q76" s="286"/>
      <c r="R76" s="263"/>
      <c r="S76" s="295"/>
      <c r="T76" s="295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6"/>
      <c r="F77" s="286"/>
      <c r="G77" s="286"/>
      <c r="H77" s="286"/>
      <c r="I77" s="286"/>
      <c r="J77" s="286"/>
      <c r="K77" s="286"/>
      <c r="L77" s="286"/>
      <c r="M77" s="286"/>
      <c r="N77" s="286"/>
      <c r="O77" s="286"/>
      <c r="P77" s="289"/>
      <c r="Q77" s="286"/>
      <c r="R77" s="263"/>
      <c r="S77" s="295"/>
      <c r="T77" s="295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6"/>
      <c r="F78" s="286"/>
      <c r="G78" s="286"/>
      <c r="H78" s="286"/>
      <c r="I78" s="286"/>
      <c r="J78" s="286"/>
      <c r="K78" s="286"/>
      <c r="L78" s="286"/>
      <c r="M78" s="286"/>
      <c r="N78" s="286"/>
      <c r="O78" s="286"/>
      <c r="P78" s="289"/>
      <c r="Q78" s="286"/>
      <c r="R78" s="263"/>
      <c r="S78" s="295"/>
      <c r="T78" s="295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6"/>
      <c r="F79" s="286"/>
      <c r="G79" s="286"/>
      <c r="H79" s="286"/>
      <c r="I79" s="286"/>
      <c r="J79" s="286"/>
      <c r="K79" s="286"/>
      <c r="L79" s="286"/>
      <c r="M79" s="286"/>
      <c r="N79" s="286"/>
      <c r="O79" s="286"/>
      <c r="P79" s="289"/>
      <c r="Q79" s="286"/>
      <c r="R79" s="263"/>
      <c r="S79" s="295"/>
      <c r="T79" s="295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6"/>
      <c r="F80" s="286"/>
      <c r="G80" s="286"/>
      <c r="H80" s="286"/>
      <c r="I80" s="286"/>
      <c r="J80" s="286"/>
      <c r="K80" s="286"/>
      <c r="L80" s="286"/>
      <c r="M80" s="286"/>
      <c r="N80" s="286"/>
      <c r="O80" s="286"/>
      <c r="P80" s="289"/>
      <c r="Q80" s="286"/>
      <c r="R80" s="263"/>
      <c r="S80" s="295"/>
      <c r="T80" s="295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6"/>
      <c r="F81" s="286"/>
      <c r="G81" s="286"/>
      <c r="H81" s="286"/>
      <c r="I81" s="286"/>
      <c r="J81" s="286"/>
      <c r="K81" s="286"/>
      <c r="L81" s="286"/>
      <c r="M81" s="286"/>
      <c r="N81" s="286"/>
      <c r="O81" s="286"/>
      <c r="P81" s="289"/>
      <c r="Q81" s="286"/>
      <c r="R81" s="263"/>
      <c r="S81" s="295"/>
      <c r="T81" s="295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6"/>
      <c r="F82" s="286"/>
      <c r="G82" s="286"/>
      <c r="H82" s="286"/>
      <c r="I82" s="286"/>
      <c r="J82" s="286"/>
      <c r="K82" s="286"/>
      <c r="L82" s="286"/>
      <c r="M82" s="286"/>
      <c r="N82" s="286"/>
      <c r="O82" s="286"/>
      <c r="P82" s="289"/>
      <c r="Q82" s="286"/>
      <c r="R82" s="263"/>
      <c r="S82" s="295"/>
      <c r="T82" s="295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6"/>
      <c r="F83" s="286"/>
      <c r="G83" s="286"/>
      <c r="H83" s="286"/>
      <c r="I83" s="286"/>
      <c r="J83" s="286"/>
      <c r="K83" s="286"/>
      <c r="L83" s="286"/>
      <c r="M83" s="286"/>
      <c r="N83" s="286"/>
      <c r="O83" s="286"/>
      <c r="P83" s="289"/>
      <c r="Q83" s="286"/>
      <c r="R83" s="263"/>
      <c r="S83" s="295"/>
      <c r="T83" s="295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6"/>
      <c r="F84" s="286"/>
      <c r="G84" s="286"/>
      <c r="H84" s="286"/>
      <c r="I84" s="286"/>
      <c r="J84" s="286"/>
      <c r="K84" s="286"/>
      <c r="L84" s="286"/>
      <c r="M84" s="286"/>
      <c r="N84" s="286"/>
      <c r="O84" s="286"/>
      <c r="P84" s="289"/>
      <c r="Q84" s="286"/>
      <c r="R84" s="263"/>
      <c r="S84" s="295"/>
      <c r="T84" s="295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6"/>
      <c r="F85" s="286"/>
      <c r="G85" s="286"/>
      <c r="H85" s="286"/>
      <c r="I85" s="286"/>
      <c r="J85" s="286"/>
      <c r="K85" s="286"/>
      <c r="L85" s="286"/>
      <c r="M85" s="286"/>
      <c r="N85" s="286"/>
      <c r="O85" s="286"/>
      <c r="P85" s="289"/>
      <c r="Q85" s="286"/>
      <c r="R85" s="263"/>
      <c r="S85" s="295"/>
      <c r="T85" s="295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6"/>
      <c r="F86" s="286"/>
      <c r="G86" s="286"/>
      <c r="H86" s="286"/>
      <c r="I86" s="286"/>
      <c r="J86" s="286"/>
      <c r="K86" s="286"/>
      <c r="L86" s="286"/>
      <c r="M86" s="286"/>
      <c r="N86" s="286"/>
      <c r="O86" s="286"/>
      <c r="P86" s="289"/>
      <c r="Q86" s="286"/>
      <c r="R86" s="263"/>
      <c r="S86" s="295"/>
      <c r="T86" s="295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6"/>
      <c r="F87" s="286"/>
      <c r="G87" s="286"/>
      <c r="H87" s="286"/>
      <c r="I87" s="286"/>
      <c r="J87" s="286"/>
      <c r="K87" s="286"/>
      <c r="L87" s="286"/>
      <c r="M87" s="286"/>
      <c r="N87" s="286"/>
      <c r="O87" s="286"/>
      <c r="P87" s="289"/>
      <c r="Q87" s="286"/>
      <c r="R87" s="263"/>
      <c r="S87" s="295"/>
      <c r="T87" s="295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6"/>
      <c r="F88" s="286"/>
      <c r="G88" s="286"/>
      <c r="H88" s="286"/>
      <c r="I88" s="286"/>
      <c r="J88" s="286"/>
      <c r="K88" s="286"/>
      <c r="L88" s="286"/>
      <c r="M88" s="286"/>
      <c r="N88" s="286"/>
      <c r="O88" s="286"/>
      <c r="P88" s="289"/>
      <c r="Q88" s="286"/>
      <c r="R88" s="263"/>
      <c r="S88" s="295"/>
      <c r="T88" s="295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6"/>
      <c r="F89" s="286"/>
      <c r="G89" s="286"/>
      <c r="H89" s="286"/>
      <c r="I89" s="286"/>
      <c r="J89" s="286"/>
      <c r="K89" s="286"/>
      <c r="L89" s="286"/>
      <c r="M89" s="286"/>
      <c r="N89" s="286"/>
      <c r="O89" s="286"/>
      <c r="P89" s="289"/>
      <c r="Q89" s="286"/>
      <c r="R89" s="263"/>
      <c r="S89" s="295"/>
      <c r="T89" s="295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6"/>
      <c r="F90" s="286"/>
      <c r="G90" s="286"/>
      <c r="H90" s="286"/>
      <c r="I90" s="286"/>
      <c r="J90" s="286"/>
      <c r="K90" s="286"/>
      <c r="L90" s="286"/>
      <c r="M90" s="286"/>
      <c r="N90" s="286"/>
      <c r="O90" s="286"/>
      <c r="P90" s="289"/>
      <c r="Q90" s="286"/>
      <c r="R90" s="263"/>
      <c r="S90" s="295"/>
      <c r="T90" s="295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6"/>
      <c r="F91" s="286"/>
      <c r="G91" s="286"/>
      <c r="H91" s="286"/>
      <c r="I91" s="286"/>
      <c r="J91" s="286"/>
      <c r="K91" s="286"/>
      <c r="L91" s="286"/>
      <c r="M91" s="286"/>
      <c r="N91" s="286"/>
      <c r="O91" s="286"/>
      <c r="P91" s="289"/>
      <c r="Q91" s="286"/>
      <c r="R91" s="263"/>
      <c r="S91" s="295"/>
      <c r="T91" s="295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6"/>
      <c r="F92" s="286"/>
      <c r="G92" s="286"/>
      <c r="H92" s="286"/>
      <c r="I92" s="286"/>
      <c r="J92" s="286"/>
      <c r="K92" s="286"/>
      <c r="L92" s="286"/>
      <c r="M92" s="286"/>
      <c r="N92" s="286"/>
      <c r="O92" s="286"/>
      <c r="P92" s="289"/>
      <c r="Q92" s="286"/>
      <c r="R92" s="263"/>
      <c r="S92" s="295"/>
      <c r="T92" s="295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6"/>
      <c r="F93" s="286"/>
      <c r="G93" s="286"/>
      <c r="H93" s="286"/>
      <c r="I93" s="286"/>
      <c r="J93" s="286"/>
      <c r="K93" s="286"/>
      <c r="L93" s="286"/>
      <c r="M93" s="286"/>
      <c r="N93" s="286"/>
      <c r="O93" s="286"/>
      <c r="P93" s="289"/>
      <c r="Q93" s="286"/>
      <c r="R93" s="263"/>
      <c r="S93" s="295"/>
      <c r="T93" s="295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6"/>
      <c r="F94" s="286"/>
      <c r="G94" s="286"/>
      <c r="H94" s="286"/>
      <c r="I94" s="286"/>
      <c r="J94" s="286"/>
      <c r="K94" s="286"/>
      <c r="L94" s="286"/>
      <c r="M94" s="286"/>
      <c r="N94" s="286"/>
      <c r="O94" s="286"/>
      <c r="P94" s="289"/>
      <c r="Q94" s="286"/>
      <c r="R94" s="263"/>
      <c r="S94" s="295"/>
      <c r="T94" s="295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6"/>
      <c r="F95" s="286"/>
      <c r="G95" s="286"/>
      <c r="H95" s="286"/>
      <c r="I95" s="286"/>
      <c r="J95" s="286"/>
      <c r="K95" s="286"/>
      <c r="L95" s="286"/>
      <c r="M95" s="286"/>
      <c r="N95" s="286"/>
      <c r="O95" s="286"/>
      <c r="P95" s="289"/>
      <c r="Q95" s="286"/>
      <c r="R95" s="263"/>
      <c r="S95" s="295"/>
      <c r="T95" s="295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6"/>
      <c r="F96" s="286"/>
      <c r="G96" s="286"/>
      <c r="H96" s="286"/>
      <c r="I96" s="286"/>
      <c r="J96" s="286"/>
      <c r="K96" s="286"/>
      <c r="L96" s="286"/>
      <c r="M96" s="286"/>
      <c r="N96" s="286"/>
      <c r="O96" s="286"/>
      <c r="P96" s="289"/>
      <c r="Q96" s="286"/>
      <c r="R96" s="263"/>
      <c r="S96" s="295"/>
      <c r="T96" s="295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6"/>
      <c r="F97" s="286"/>
      <c r="G97" s="286"/>
      <c r="H97" s="286"/>
      <c r="I97" s="286"/>
      <c r="J97" s="286"/>
      <c r="K97" s="286"/>
      <c r="L97" s="286"/>
      <c r="M97" s="286"/>
      <c r="N97" s="286"/>
      <c r="O97" s="286"/>
      <c r="P97" s="289"/>
      <c r="Q97" s="286"/>
      <c r="R97" s="263"/>
      <c r="S97" s="295"/>
      <c r="T97" s="295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6"/>
      <c r="F98" s="286"/>
      <c r="G98" s="286"/>
      <c r="H98" s="286"/>
      <c r="I98" s="286"/>
      <c r="J98" s="286"/>
      <c r="K98" s="286"/>
      <c r="L98" s="286"/>
      <c r="M98" s="286"/>
      <c r="N98" s="286"/>
      <c r="O98" s="286"/>
      <c r="P98" s="289"/>
      <c r="Q98" s="286"/>
      <c r="R98" s="263"/>
      <c r="S98" s="295"/>
      <c r="T98" s="295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6"/>
      <c r="F99" s="286"/>
      <c r="G99" s="286"/>
      <c r="H99" s="286"/>
      <c r="I99" s="286"/>
      <c r="J99" s="286"/>
      <c r="K99" s="286"/>
      <c r="L99" s="286"/>
      <c r="M99" s="286"/>
      <c r="N99" s="286"/>
      <c r="O99" s="286"/>
      <c r="P99" s="289"/>
      <c r="Q99" s="286"/>
      <c r="R99" s="263"/>
      <c r="S99" s="295"/>
      <c r="T99" s="295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6"/>
      <c r="F100" s="286"/>
      <c r="G100" s="286"/>
      <c r="H100" s="286"/>
      <c r="I100" s="286"/>
      <c r="J100" s="286"/>
      <c r="K100" s="286"/>
      <c r="L100" s="286"/>
      <c r="M100" s="286"/>
      <c r="N100" s="286"/>
      <c r="O100" s="286"/>
      <c r="P100" s="289"/>
      <c r="Q100" s="286"/>
      <c r="R100" s="263"/>
      <c r="S100" s="295"/>
      <c r="T100" s="295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6"/>
      <c r="F101" s="286"/>
      <c r="G101" s="286"/>
      <c r="H101" s="286"/>
      <c r="I101" s="286"/>
      <c r="J101" s="286"/>
      <c r="K101" s="286"/>
      <c r="L101" s="286"/>
      <c r="M101" s="286"/>
      <c r="N101" s="286"/>
      <c r="O101" s="286"/>
      <c r="P101" s="289"/>
      <c r="Q101" s="286"/>
      <c r="R101" s="263"/>
      <c r="S101" s="295"/>
      <c r="T101" s="295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6"/>
      <c r="F102" s="286"/>
      <c r="G102" s="286"/>
      <c r="H102" s="286"/>
      <c r="I102" s="286"/>
      <c r="J102" s="286"/>
      <c r="K102" s="286"/>
      <c r="L102" s="286"/>
      <c r="M102" s="286"/>
      <c r="N102" s="286"/>
      <c r="O102" s="286"/>
      <c r="P102" s="289"/>
      <c r="Q102" s="286"/>
      <c r="R102" s="263"/>
      <c r="S102" s="295"/>
      <c r="T102" s="295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6"/>
      <c r="F103" s="286"/>
      <c r="G103" s="286"/>
      <c r="H103" s="286"/>
      <c r="I103" s="286"/>
      <c r="J103" s="286"/>
      <c r="K103" s="286"/>
      <c r="L103" s="286"/>
      <c r="M103" s="286"/>
      <c r="N103" s="286"/>
      <c r="O103" s="286"/>
      <c r="P103" s="289"/>
      <c r="Q103" s="286"/>
      <c r="R103" s="263"/>
      <c r="S103" s="295"/>
      <c r="T103" s="295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6"/>
      <c r="F104" s="286"/>
      <c r="G104" s="286"/>
      <c r="H104" s="286"/>
      <c r="I104" s="286"/>
      <c r="J104" s="286"/>
      <c r="K104" s="286"/>
      <c r="L104" s="286"/>
      <c r="M104" s="286"/>
      <c r="N104" s="286"/>
      <c r="O104" s="286"/>
      <c r="P104" s="289"/>
      <c r="Q104" s="286"/>
      <c r="R104" s="263"/>
      <c r="S104" s="295"/>
      <c r="T104" s="295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6"/>
      <c r="F105" s="286"/>
      <c r="G105" s="286"/>
      <c r="H105" s="286"/>
      <c r="I105" s="286"/>
      <c r="J105" s="286"/>
      <c r="K105" s="286"/>
      <c r="L105" s="286"/>
      <c r="M105" s="286"/>
      <c r="N105" s="286"/>
      <c r="O105" s="286"/>
      <c r="P105" s="289"/>
      <c r="Q105" s="286"/>
      <c r="R105" s="263"/>
      <c r="S105" s="295"/>
      <c r="T105" s="295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6"/>
      <c r="F106" s="286"/>
      <c r="G106" s="286"/>
      <c r="H106" s="286"/>
      <c r="I106" s="286"/>
      <c r="J106" s="286"/>
      <c r="K106" s="286"/>
      <c r="L106" s="286"/>
      <c r="M106" s="286"/>
      <c r="N106" s="286"/>
      <c r="O106" s="286"/>
      <c r="P106" s="289"/>
      <c r="Q106" s="286"/>
      <c r="R106" s="263"/>
      <c r="S106" s="295"/>
      <c r="T106" s="295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6"/>
      <c r="F107" s="286"/>
      <c r="G107" s="286"/>
      <c r="H107" s="286"/>
      <c r="I107" s="286"/>
      <c r="J107" s="286"/>
      <c r="K107" s="286"/>
      <c r="L107" s="286"/>
      <c r="M107" s="286"/>
      <c r="N107" s="286"/>
      <c r="O107" s="286"/>
      <c r="P107" s="289"/>
      <c r="Q107" s="286"/>
      <c r="R107" s="263"/>
      <c r="S107" s="295"/>
      <c r="T107" s="295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6"/>
      <c r="F108" s="286"/>
      <c r="G108" s="286"/>
      <c r="H108" s="286"/>
      <c r="I108" s="286"/>
      <c r="J108" s="286"/>
      <c r="K108" s="286"/>
      <c r="L108" s="286"/>
      <c r="M108" s="286"/>
      <c r="N108" s="286"/>
      <c r="O108" s="286"/>
      <c r="P108" s="289"/>
      <c r="Q108" s="286"/>
      <c r="R108" s="263"/>
      <c r="S108" s="295"/>
      <c r="T108" s="295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6"/>
      <c r="F109" s="286"/>
      <c r="G109" s="286"/>
      <c r="H109" s="286"/>
      <c r="I109" s="286"/>
      <c r="J109" s="286"/>
      <c r="K109" s="286"/>
      <c r="L109" s="286"/>
      <c r="M109" s="286"/>
      <c r="N109" s="286"/>
      <c r="O109" s="286"/>
      <c r="P109" s="289"/>
      <c r="Q109" s="286"/>
      <c r="R109" s="263"/>
      <c r="S109" s="295"/>
      <c r="T109" s="295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6"/>
      <c r="F110" s="286"/>
      <c r="G110" s="286"/>
      <c r="H110" s="286"/>
      <c r="I110" s="286"/>
      <c r="J110" s="286"/>
      <c r="K110" s="286"/>
      <c r="L110" s="286"/>
      <c r="M110" s="286"/>
      <c r="N110" s="286"/>
      <c r="O110" s="286"/>
      <c r="P110" s="289"/>
      <c r="Q110" s="286"/>
      <c r="R110" s="263"/>
      <c r="S110" s="295"/>
      <c r="T110" s="295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6"/>
      <c r="F111" s="286"/>
      <c r="G111" s="286"/>
      <c r="H111" s="286"/>
      <c r="I111" s="286"/>
      <c r="J111" s="286"/>
      <c r="K111" s="286"/>
      <c r="L111" s="286"/>
      <c r="M111" s="286"/>
      <c r="N111" s="286"/>
      <c r="O111" s="286"/>
      <c r="P111" s="289"/>
      <c r="Q111" s="286"/>
      <c r="R111" s="263"/>
      <c r="S111" s="295"/>
      <c r="T111" s="295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6"/>
      <c r="F112" s="286"/>
      <c r="G112" s="286"/>
      <c r="H112" s="286"/>
      <c r="I112" s="286"/>
      <c r="J112" s="286"/>
      <c r="K112" s="286"/>
      <c r="L112" s="286"/>
      <c r="M112" s="286"/>
      <c r="N112" s="286"/>
      <c r="O112" s="286"/>
      <c r="P112" s="289"/>
      <c r="Q112" s="286"/>
      <c r="R112" s="263"/>
      <c r="S112" s="295"/>
      <c r="T112" s="295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6"/>
      <c r="F113" s="286"/>
      <c r="G113" s="286"/>
      <c r="H113" s="286"/>
      <c r="I113" s="286"/>
      <c r="J113" s="286"/>
      <c r="K113" s="286"/>
      <c r="L113" s="286"/>
      <c r="M113" s="286"/>
      <c r="N113" s="286"/>
      <c r="O113" s="286"/>
      <c r="P113" s="289"/>
      <c r="Q113" s="286"/>
      <c r="R113" s="263"/>
      <c r="S113" s="295"/>
      <c r="T113" s="295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6"/>
      <c r="F114" s="286"/>
      <c r="G114" s="286"/>
      <c r="H114" s="286"/>
      <c r="I114" s="286"/>
      <c r="J114" s="286"/>
      <c r="K114" s="286"/>
      <c r="L114" s="286"/>
      <c r="M114" s="286"/>
      <c r="N114" s="286"/>
      <c r="O114" s="286"/>
      <c r="P114" s="289"/>
      <c r="Q114" s="286"/>
      <c r="R114" s="263"/>
      <c r="S114" s="295"/>
      <c r="T114" s="295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6"/>
      <c r="F115" s="286"/>
      <c r="G115" s="286"/>
      <c r="H115" s="286"/>
      <c r="I115" s="286"/>
      <c r="J115" s="286"/>
      <c r="K115" s="286"/>
      <c r="L115" s="286"/>
      <c r="M115" s="286"/>
      <c r="N115" s="286"/>
      <c r="O115" s="286"/>
      <c r="P115" s="289"/>
      <c r="Q115" s="286"/>
      <c r="R115" s="263"/>
      <c r="S115" s="295"/>
      <c r="T115" s="295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6"/>
      <c r="F116" s="286"/>
      <c r="G116" s="286"/>
      <c r="H116" s="286"/>
      <c r="I116" s="286"/>
      <c r="J116" s="286"/>
      <c r="K116" s="286"/>
      <c r="L116" s="286"/>
      <c r="M116" s="286"/>
      <c r="N116" s="286"/>
      <c r="O116" s="286"/>
      <c r="P116" s="289"/>
      <c r="Q116" s="286"/>
      <c r="R116" s="263"/>
      <c r="S116" s="295"/>
      <c r="T116" s="295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6"/>
      <c r="F117" s="286"/>
      <c r="G117" s="286"/>
      <c r="H117" s="286"/>
      <c r="I117" s="286"/>
      <c r="J117" s="286"/>
      <c r="K117" s="286"/>
      <c r="L117" s="286"/>
      <c r="M117" s="286"/>
      <c r="N117" s="286"/>
      <c r="O117" s="286"/>
      <c r="P117" s="289"/>
      <c r="Q117" s="286"/>
      <c r="R117" s="263"/>
      <c r="S117" s="295"/>
      <c r="T117" s="295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6"/>
      <c r="F118" s="286"/>
      <c r="G118" s="286"/>
      <c r="H118" s="286"/>
      <c r="I118" s="286"/>
      <c r="J118" s="286"/>
      <c r="K118" s="286"/>
      <c r="L118" s="286"/>
      <c r="M118" s="286"/>
      <c r="N118" s="286"/>
      <c r="O118" s="286"/>
      <c r="P118" s="289"/>
      <c r="Q118" s="286"/>
      <c r="R118" s="263"/>
      <c r="S118" s="295"/>
      <c r="T118" s="295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6"/>
      <c r="F119" s="286"/>
      <c r="G119" s="286"/>
      <c r="H119" s="286"/>
      <c r="I119" s="286"/>
      <c r="J119" s="286"/>
      <c r="K119" s="286"/>
      <c r="L119" s="286"/>
      <c r="M119" s="286"/>
      <c r="N119" s="286"/>
      <c r="O119" s="286"/>
      <c r="P119" s="289"/>
      <c r="Q119" s="286"/>
      <c r="R119" s="263"/>
      <c r="S119" s="295"/>
      <c r="T119" s="295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6"/>
      <c r="F120" s="286"/>
      <c r="G120" s="286"/>
      <c r="H120" s="286"/>
      <c r="I120" s="286"/>
      <c r="J120" s="286"/>
      <c r="K120" s="286"/>
      <c r="L120" s="286"/>
      <c r="M120" s="286"/>
      <c r="N120" s="286"/>
      <c r="O120" s="286"/>
      <c r="P120" s="289"/>
      <c r="Q120" s="286"/>
      <c r="R120" s="263"/>
      <c r="S120" s="295"/>
      <c r="T120" s="295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6"/>
      <c r="F121" s="286"/>
      <c r="G121" s="286"/>
      <c r="H121" s="286"/>
      <c r="I121" s="286"/>
      <c r="J121" s="286"/>
      <c r="K121" s="286"/>
      <c r="L121" s="286"/>
      <c r="M121" s="286"/>
      <c r="N121" s="286"/>
      <c r="O121" s="286"/>
      <c r="P121" s="289"/>
      <c r="Q121" s="286"/>
      <c r="R121" s="263"/>
      <c r="S121" s="295"/>
      <c r="T121" s="295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6"/>
      <c r="F122" s="286"/>
      <c r="G122" s="286"/>
      <c r="H122" s="286"/>
      <c r="I122" s="286"/>
      <c r="J122" s="286"/>
      <c r="K122" s="286"/>
      <c r="L122" s="286"/>
      <c r="M122" s="286"/>
      <c r="N122" s="286"/>
      <c r="O122" s="286"/>
      <c r="P122" s="289"/>
      <c r="Q122" s="286"/>
      <c r="R122" s="263"/>
      <c r="S122" s="295"/>
      <c r="T122" s="295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6"/>
      <c r="F123" s="286"/>
      <c r="G123" s="286"/>
      <c r="H123" s="286"/>
      <c r="I123" s="286"/>
      <c r="J123" s="286"/>
      <c r="K123" s="286"/>
      <c r="L123" s="286"/>
      <c r="M123" s="286"/>
      <c r="N123" s="286"/>
      <c r="O123" s="286"/>
      <c r="P123" s="289"/>
      <c r="Q123" s="286"/>
      <c r="R123" s="263"/>
      <c r="S123" s="295"/>
      <c r="T123" s="295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6"/>
      <c r="F124" s="286"/>
      <c r="G124" s="286"/>
      <c r="H124" s="286"/>
      <c r="I124" s="286"/>
      <c r="J124" s="286"/>
      <c r="K124" s="286"/>
      <c r="L124" s="286"/>
      <c r="M124" s="286"/>
      <c r="N124" s="286"/>
      <c r="O124" s="286"/>
      <c r="P124" s="289"/>
      <c r="Q124" s="286"/>
      <c r="R124" s="263"/>
      <c r="S124" s="295"/>
      <c r="T124" s="295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6"/>
      <c r="F125" s="286"/>
      <c r="G125" s="286"/>
      <c r="H125" s="286"/>
      <c r="I125" s="286"/>
      <c r="J125" s="286"/>
      <c r="K125" s="286"/>
      <c r="L125" s="286"/>
      <c r="M125" s="286"/>
      <c r="N125" s="286"/>
      <c r="O125" s="286"/>
      <c r="P125" s="289"/>
      <c r="Q125" s="286"/>
      <c r="R125" s="263"/>
      <c r="S125" s="295"/>
      <c r="T125" s="295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6"/>
      <c r="F126" s="286"/>
      <c r="G126" s="286"/>
      <c r="H126" s="286"/>
      <c r="I126" s="286"/>
      <c r="J126" s="286"/>
      <c r="K126" s="286"/>
      <c r="L126" s="286"/>
      <c r="M126" s="286"/>
      <c r="N126" s="286"/>
      <c r="O126" s="286"/>
      <c r="P126" s="289"/>
      <c r="Q126" s="286"/>
      <c r="R126" s="263"/>
      <c r="S126" s="295"/>
      <c r="T126" s="295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6"/>
      <c r="F127" s="286"/>
      <c r="G127" s="286"/>
      <c r="H127" s="286"/>
      <c r="I127" s="286"/>
      <c r="J127" s="286"/>
      <c r="K127" s="286"/>
      <c r="L127" s="286"/>
      <c r="M127" s="286"/>
      <c r="N127" s="286"/>
      <c r="O127" s="286"/>
      <c r="P127" s="289"/>
      <c r="Q127" s="286"/>
      <c r="R127" s="263"/>
      <c r="S127" s="295"/>
      <c r="T127" s="295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6"/>
      <c r="F128" s="286"/>
      <c r="G128" s="286"/>
      <c r="H128" s="286"/>
      <c r="I128" s="286"/>
      <c r="J128" s="286"/>
      <c r="K128" s="286"/>
      <c r="L128" s="286"/>
      <c r="M128" s="286"/>
      <c r="N128" s="286"/>
      <c r="O128" s="286"/>
      <c r="P128" s="289"/>
      <c r="Q128" s="286"/>
      <c r="R128" s="263"/>
      <c r="S128" s="295"/>
      <c r="T128" s="295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6"/>
      <c r="F129" s="286"/>
      <c r="G129" s="286"/>
      <c r="H129" s="286"/>
      <c r="I129" s="286"/>
      <c r="J129" s="286"/>
      <c r="K129" s="286"/>
      <c r="L129" s="286"/>
      <c r="M129" s="286"/>
      <c r="N129" s="286"/>
      <c r="O129" s="286"/>
      <c r="P129" s="289"/>
      <c r="Q129" s="286"/>
      <c r="R129" s="263"/>
      <c r="S129" s="295"/>
      <c r="T129" s="295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6"/>
      <c r="F130" s="286"/>
      <c r="G130" s="286"/>
      <c r="H130" s="286"/>
      <c r="I130" s="286"/>
      <c r="J130" s="286"/>
      <c r="K130" s="286"/>
      <c r="L130" s="286"/>
      <c r="M130" s="286"/>
      <c r="N130" s="286"/>
      <c r="O130" s="286"/>
      <c r="P130" s="289"/>
      <c r="Q130" s="286"/>
      <c r="R130" s="263"/>
      <c r="S130" s="295"/>
      <c r="T130" s="295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6"/>
      <c r="F131" s="286"/>
      <c r="G131" s="286"/>
      <c r="H131" s="286"/>
      <c r="I131" s="286"/>
      <c r="J131" s="286"/>
      <c r="K131" s="286"/>
      <c r="L131" s="286"/>
      <c r="M131" s="286"/>
      <c r="N131" s="286"/>
      <c r="O131" s="286"/>
      <c r="P131" s="289"/>
      <c r="Q131" s="286"/>
      <c r="R131" s="263"/>
      <c r="S131" s="295"/>
      <c r="T131" s="295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6"/>
      <c r="F132" s="286"/>
      <c r="G132" s="286"/>
      <c r="H132" s="286"/>
      <c r="I132" s="286"/>
      <c r="J132" s="286"/>
      <c r="K132" s="286"/>
      <c r="L132" s="286"/>
      <c r="M132" s="286"/>
      <c r="N132" s="286"/>
      <c r="O132" s="286"/>
      <c r="P132" s="289"/>
      <c r="Q132" s="286"/>
      <c r="R132" s="263"/>
      <c r="S132" s="295"/>
      <c r="T132" s="295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6"/>
      <c r="F133" s="286"/>
      <c r="G133" s="286"/>
      <c r="H133" s="286"/>
      <c r="I133" s="286"/>
      <c r="J133" s="286"/>
      <c r="K133" s="286"/>
      <c r="L133" s="286"/>
      <c r="M133" s="286"/>
      <c r="N133" s="286"/>
      <c r="O133" s="286"/>
      <c r="P133" s="289"/>
      <c r="Q133" s="286"/>
      <c r="R133" s="263"/>
      <c r="S133" s="295"/>
      <c r="T133" s="295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6"/>
      <c r="F134" s="286"/>
      <c r="G134" s="286"/>
      <c r="H134" s="286"/>
      <c r="I134" s="286"/>
      <c r="J134" s="286"/>
      <c r="K134" s="286"/>
      <c r="L134" s="286"/>
      <c r="M134" s="286"/>
      <c r="N134" s="286"/>
      <c r="O134" s="286"/>
      <c r="P134" s="289"/>
      <c r="Q134" s="286"/>
      <c r="R134" s="263"/>
      <c r="S134" s="295"/>
      <c r="T134" s="295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6"/>
      <c r="F135" s="286"/>
      <c r="G135" s="286"/>
      <c r="H135" s="286"/>
      <c r="I135" s="286"/>
      <c r="J135" s="286"/>
      <c r="K135" s="286"/>
      <c r="L135" s="286"/>
      <c r="M135" s="286"/>
      <c r="N135" s="286"/>
      <c r="O135" s="286"/>
      <c r="P135" s="289"/>
      <c r="Q135" s="286"/>
      <c r="R135" s="263"/>
      <c r="S135" s="295"/>
      <c r="T135" s="295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6"/>
      <c r="F136" s="286"/>
      <c r="G136" s="286"/>
      <c r="H136" s="286"/>
      <c r="I136" s="286"/>
      <c r="J136" s="286"/>
      <c r="K136" s="286"/>
      <c r="L136" s="286"/>
      <c r="M136" s="286"/>
      <c r="N136" s="286"/>
      <c r="O136" s="286"/>
      <c r="P136" s="289"/>
      <c r="Q136" s="286"/>
      <c r="R136" s="263"/>
      <c r="S136" s="295"/>
      <c r="T136" s="295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6"/>
      <c r="F137" s="286"/>
      <c r="G137" s="286"/>
      <c r="H137" s="286"/>
      <c r="I137" s="286"/>
      <c r="J137" s="286"/>
      <c r="K137" s="286"/>
      <c r="L137" s="286"/>
      <c r="M137" s="286"/>
      <c r="N137" s="286"/>
      <c r="O137" s="286"/>
      <c r="P137" s="289"/>
      <c r="Q137" s="286"/>
      <c r="R137" s="263"/>
      <c r="S137" s="295"/>
      <c r="T137" s="295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6"/>
      <c r="F138" s="286"/>
      <c r="G138" s="286"/>
      <c r="H138" s="286"/>
      <c r="I138" s="286"/>
      <c r="J138" s="286"/>
      <c r="K138" s="286"/>
      <c r="L138" s="286"/>
      <c r="M138" s="286"/>
      <c r="N138" s="286"/>
      <c r="O138" s="286"/>
      <c r="P138" s="289"/>
      <c r="Q138" s="286"/>
      <c r="R138" s="263"/>
      <c r="S138" s="295"/>
      <c r="T138" s="295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6"/>
      <c r="F139" s="286"/>
      <c r="G139" s="286"/>
      <c r="H139" s="286"/>
      <c r="I139" s="286"/>
      <c r="J139" s="286"/>
      <c r="K139" s="286"/>
      <c r="L139" s="286"/>
      <c r="M139" s="286"/>
      <c r="N139" s="286"/>
      <c r="O139" s="286"/>
      <c r="P139" s="289"/>
      <c r="Q139" s="286"/>
      <c r="R139" s="263"/>
      <c r="S139" s="295"/>
      <c r="T139" s="295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6"/>
      <c r="F140" s="286"/>
      <c r="G140" s="286"/>
      <c r="H140" s="286"/>
      <c r="I140" s="286"/>
      <c r="J140" s="286"/>
      <c r="K140" s="286"/>
      <c r="L140" s="286"/>
      <c r="M140" s="286"/>
      <c r="N140" s="286"/>
      <c r="O140" s="286"/>
      <c r="P140" s="289"/>
      <c r="Q140" s="286"/>
      <c r="R140" s="263"/>
      <c r="S140" s="295"/>
      <c r="T140" s="295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6"/>
      <c r="F141" s="286"/>
      <c r="G141" s="286"/>
      <c r="H141" s="286"/>
      <c r="I141" s="286"/>
      <c r="J141" s="286"/>
      <c r="K141" s="286"/>
      <c r="L141" s="286"/>
      <c r="M141" s="286"/>
      <c r="N141" s="286"/>
      <c r="O141" s="286"/>
      <c r="P141" s="289"/>
      <c r="Q141" s="286"/>
      <c r="R141" s="263"/>
      <c r="S141" s="295"/>
      <c r="T141" s="295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6"/>
      <c r="F142" s="286"/>
      <c r="G142" s="286"/>
      <c r="H142" s="286"/>
      <c r="I142" s="286"/>
      <c r="J142" s="286"/>
      <c r="K142" s="286"/>
      <c r="L142" s="286"/>
      <c r="M142" s="286"/>
      <c r="N142" s="286"/>
      <c r="O142" s="286"/>
      <c r="P142" s="289"/>
      <c r="Q142" s="286"/>
      <c r="R142" s="263"/>
      <c r="S142" s="295"/>
      <c r="T142" s="295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6"/>
      <c r="F143" s="286"/>
      <c r="G143" s="286"/>
      <c r="H143" s="286"/>
      <c r="I143" s="286"/>
      <c r="J143" s="286"/>
      <c r="K143" s="286"/>
      <c r="L143" s="286"/>
      <c r="M143" s="286"/>
      <c r="N143" s="286"/>
      <c r="O143" s="286"/>
      <c r="P143" s="289"/>
      <c r="Q143" s="286"/>
      <c r="R143" s="263"/>
      <c r="S143" s="295"/>
      <c r="T143" s="295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6"/>
      <c r="F144" s="286"/>
      <c r="G144" s="286"/>
      <c r="H144" s="286"/>
      <c r="I144" s="286"/>
      <c r="J144" s="286"/>
      <c r="K144" s="286"/>
      <c r="L144" s="286"/>
      <c r="M144" s="286"/>
      <c r="N144" s="286"/>
      <c r="O144" s="286"/>
      <c r="P144" s="289"/>
      <c r="Q144" s="286"/>
      <c r="R144" s="263"/>
      <c r="S144" s="295"/>
      <c r="T144" s="295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6"/>
      <c r="F145" s="286"/>
      <c r="G145" s="286"/>
      <c r="H145" s="286"/>
      <c r="I145" s="286"/>
      <c r="J145" s="286"/>
      <c r="K145" s="286"/>
      <c r="L145" s="286"/>
      <c r="M145" s="286"/>
      <c r="N145" s="286"/>
      <c r="O145" s="286"/>
      <c r="P145" s="289"/>
      <c r="Q145" s="286"/>
      <c r="R145" s="263"/>
      <c r="S145" s="295"/>
      <c r="T145" s="295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6"/>
      <c r="F146" s="286"/>
      <c r="G146" s="286"/>
      <c r="H146" s="286"/>
      <c r="I146" s="286"/>
      <c r="J146" s="286"/>
      <c r="K146" s="286"/>
      <c r="L146" s="286"/>
      <c r="M146" s="286"/>
      <c r="N146" s="286"/>
      <c r="O146" s="286"/>
      <c r="P146" s="289"/>
      <c r="Q146" s="286"/>
      <c r="R146" s="263"/>
      <c r="S146" s="295"/>
      <c r="T146" s="295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6"/>
      <c r="F147" s="286"/>
      <c r="G147" s="286"/>
      <c r="H147" s="286"/>
      <c r="I147" s="286"/>
      <c r="J147" s="286"/>
      <c r="K147" s="286"/>
      <c r="L147" s="286"/>
      <c r="M147" s="286"/>
      <c r="N147" s="286"/>
      <c r="O147" s="286"/>
      <c r="P147" s="289"/>
      <c r="Q147" s="286"/>
      <c r="R147" s="263"/>
      <c r="S147" s="295"/>
      <c r="T147" s="295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6"/>
      <c r="F148" s="286"/>
      <c r="G148" s="286"/>
      <c r="H148" s="286"/>
      <c r="I148" s="286"/>
      <c r="J148" s="286"/>
      <c r="K148" s="286"/>
      <c r="L148" s="286"/>
      <c r="M148" s="286"/>
      <c r="N148" s="286"/>
      <c r="O148" s="286"/>
      <c r="P148" s="289"/>
      <c r="Q148" s="286"/>
      <c r="R148" s="263"/>
      <c r="S148" s="295"/>
      <c r="T148" s="295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6"/>
      <c r="F149" s="286"/>
      <c r="G149" s="286"/>
      <c r="H149" s="286"/>
      <c r="I149" s="286"/>
      <c r="J149" s="286"/>
      <c r="K149" s="286"/>
      <c r="L149" s="286"/>
      <c r="M149" s="286"/>
      <c r="N149" s="286"/>
      <c r="O149" s="286"/>
      <c r="P149" s="289"/>
      <c r="Q149" s="286"/>
      <c r="R149" s="263"/>
      <c r="S149" s="295"/>
      <c r="T149" s="295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6"/>
      <c r="F150" s="286"/>
      <c r="G150" s="286"/>
      <c r="H150" s="286"/>
      <c r="I150" s="286"/>
      <c r="J150" s="286"/>
      <c r="K150" s="286"/>
      <c r="L150" s="286"/>
      <c r="M150" s="286"/>
      <c r="N150" s="286"/>
      <c r="O150" s="286"/>
      <c r="P150" s="289"/>
      <c r="Q150" s="286"/>
      <c r="R150" s="263"/>
      <c r="S150" s="295"/>
      <c r="T150" s="295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6"/>
      <c r="F151" s="286"/>
      <c r="G151" s="286"/>
      <c r="H151" s="286"/>
      <c r="I151" s="286"/>
      <c r="J151" s="286"/>
      <c r="K151" s="286"/>
      <c r="L151" s="286"/>
      <c r="M151" s="286"/>
      <c r="N151" s="286"/>
      <c r="O151" s="286"/>
      <c r="P151" s="289"/>
      <c r="Q151" s="286"/>
      <c r="R151" s="263"/>
      <c r="S151" s="295"/>
      <c r="T151" s="295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6"/>
      <c r="F152" s="286"/>
      <c r="G152" s="286"/>
      <c r="H152" s="286"/>
      <c r="I152" s="286"/>
      <c r="J152" s="286"/>
      <c r="K152" s="286"/>
      <c r="L152" s="286"/>
      <c r="M152" s="286"/>
      <c r="N152" s="286"/>
      <c r="O152" s="286"/>
      <c r="P152" s="289"/>
      <c r="Q152" s="286"/>
      <c r="R152" s="263"/>
      <c r="S152" s="295"/>
      <c r="T152" s="295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6"/>
      <c r="F153" s="286"/>
      <c r="G153" s="286"/>
      <c r="H153" s="286"/>
      <c r="I153" s="286"/>
      <c r="J153" s="286"/>
      <c r="K153" s="286"/>
      <c r="L153" s="286"/>
      <c r="M153" s="286"/>
      <c r="N153" s="286"/>
      <c r="O153" s="286"/>
      <c r="P153" s="289"/>
      <c r="Q153" s="286"/>
      <c r="R153" s="263"/>
      <c r="S153" s="295"/>
      <c r="T153" s="295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6"/>
      <c r="F154" s="286"/>
      <c r="G154" s="286"/>
      <c r="H154" s="286"/>
      <c r="I154" s="286"/>
      <c r="J154" s="286"/>
      <c r="K154" s="286"/>
      <c r="L154" s="286"/>
      <c r="M154" s="286"/>
      <c r="N154" s="286"/>
      <c r="O154" s="286"/>
      <c r="P154" s="289"/>
      <c r="Q154" s="286"/>
      <c r="R154" s="263"/>
      <c r="S154" s="295"/>
      <c r="T154" s="295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6"/>
      <c r="F155" s="286"/>
      <c r="G155" s="286"/>
      <c r="H155" s="286"/>
      <c r="I155" s="286"/>
      <c r="J155" s="286"/>
      <c r="K155" s="286"/>
      <c r="L155" s="286"/>
      <c r="M155" s="286"/>
      <c r="N155" s="286"/>
      <c r="O155" s="286"/>
      <c r="P155" s="289"/>
      <c r="Q155" s="286"/>
      <c r="R155" s="263"/>
      <c r="S155" s="295"/>
      <c r="T155" s="295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6"/>
      <c r="F156" s="286"/>
      <c r="G156" s="286"/>
      <c r="H156" s="286"/>
      <c r="I156" s="286"/>
      <c r="J156" s="286"/>
      <c r="K156" s="286"/>
      <c r="L156" s="286"/>
      <c r="M156" s="286"/>
      <c r="N156" s="286"/>
      <c r="O156" s="286"/>
      <c r="P156" s="289"/>
      <c r="Q156" s="286"/>
      <c r="R156" s="263"/>
      <c r="S156" s="295"/>
      <c r="T156" s="295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6"/>
      <c r="F157" s="286"/>
      <c r="G157" s="286"/>
      <c r="H157" s="286"/>
      <c r="I157" s="286"/>
      <c r="J157" s="286"/>
      <c r="K157" s="286"/>
      <c r="L157" s="286"/>
      <c r="M157" s="286"/>
      <c r="N157" s="286"/>
      <c r="O157" s="286"/>
      <c r="P157" s="289"/>
      <c r="Q157" s="286"/>
      <c r="R157" s="263"/>
      <c r="S157" s="295"/>
      <c r="T157" s="295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6"/>
      <c r="F158" s="286"/>
      <c r="G158" s="286"/>
      <c r="H158" s="286"/>
      <c r="I158" s="286"/>
      <c r="J158" s="286"/>
      <c r="K158" s="286"/>
      <c r="L158" s="286"/>
      <c r="M158" s="286"/>
      <c r="N158" s="286"/>
      <c r="O158" s="286"/>
      <c r="P158" s="289"/>
      <c r="Q158" s="286"/>
      <c r="R158" s="263"/>
      <c r="S158" s="295"/>
      <c r="T158" s="295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6"/>
      <c r="F159" s="286"/>
      <c r="G159" s="286"/>
      <c r="H159" s="286"/>
      <c r="I159" s="286"/>
      <c r="J159" s="286"/>
      <c r="K159" s="286"/>
      <c r="L159" s="286"/>
      <c r="M159" s="286"/>
      <c r="N159" s="286"/>
      <c r="O159" s="286"/>
      <c r="P159" s="289"/>
      <c r="Q159" s="286"/>
      <c r="R159" s="263"/>
      <c r="S159" s="295"/>
      <c r="T159" s="295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6"/>
      <c r="F160" s="286"/>
      <c r="G160" s="286"/>
      <c r="H160" s="286"/>
      <c r="I160" s="286"/>
      <c r="J160" s="286"/>
      <c r="K160" s="286"/>
      <c r="L160" s="286"/>
      <c r="M160" s="286"/>
      <c r="N160" s="286"/>
      <c r="O160" s="286"/>
      <c r="P160" s="289"/>
      <c r="Q160" s="286"/>
      <c r="R160" s="263"/>
      <c r="S160" s="295"/>
      <c r="T160" s="295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6"/>
      <c r="F161" s="286"/>
      <c r="G161" s="286"/>
      <c r="H161" s="286"/>
      <c r="I161" s="286"/>
      <c r="J161" s="286"/>
      <c r="K161" s="286"/>
      <c r="L161" s="286"/>
      <c r="M161" s="286"/>
      <c r="N161" s="286"/>
      <c r="O161" s="286"/>
      <c r="P161" s="289"/>
      <c r="Q161" s="286"/>
      <c r="R161" s="263"/>
      <c r="S161" s="295"/>
      <c r="T161" s="295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6"/>
      <c r="F162" s="286"/>
      <c r="G162" s="286"/>
      <c r="H162" s="286"/>
      <c r="I162" s="286"/>
      <c r="J162" s="286"/>
      <c r="K162" s="286"/>
      <c r="L162" s="286"/>
      <c r="M162" s="286"/>
      <c r="N162" s="286"/>
      <c r="O162" s="286"/>
      <c r="P162" s="289"/>
      <c r="Q162" s="286"/>
      <c r="R162" s="263"/>
      <c r="S162" s="295"/>
      <c r="T162" s="295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6"/>
      <c r="F163" s="286"/>
      <c r="G163" s="286"/>
      <c r="H163" s="286"/>
      <c r="I163" s="286"/>
      <c r="J163" s="286"/>
      <c r="K163" s="286"/>
      <c r="L163" s="286"/>
      <c r="M163" s="286"/>
      <c r="N163" s="286"/>
      <c r="O163" s="286"/>
      <c r="P163" s="289"/>
      <c r="Q163" s="286"/>
      <c r="R163" s="263"/>
      <c r="S163" s="295"/>
      <c r="T163" s="295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6"/>
      <c r="F164" s="286"/>
      <c r="G164" s="286"/>
      <c r="H164" s="286"/>
      <c r="I164" s="286"/>
      <c r="J164" s="286"/>
      <c r="K164" s="286"/>
      <c r="L164" s="286"/>
      <c r="M164" s="286"/>
      <c r="N164" s="286"/>
      <c r="O164" s="286"/>
      <c r="P164" s="289"/>
      <c r="Q164" s="286"/>
      <c r="R164" s="263"/>
      <c r="S164" s="295"/>
      <c r="T164" s="295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6"/>
      <c r="F165" s="286"/>
      <c r="G165" s="286"/>
      <c r="H165" s="286"/>
      <c r="I165" s="286"/>
      <c r="J165" s="286"/>
      <c r="K165" s="286"/>
      <c r="L165" s="286"/>
      <c r="M165" s="286"/>
      <c r="N165" s="286"/>
      <c r="O165" s="286"/>
      <c r="P165" s="289"/>
      <c r="Q165" s="286"/>
      <c r="R165" s="263"/>
      <c r="S165" s="295"/>
      <c r="T165" s="295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6"/>
      <c r="F166" s="286"/>
      <c r="G166" s="286"/>
      <c r="H166" s="286"/>
      <c r="I166" s="286"/>
      <c r="J166" s="286"/>
      <c r="K166" s="286"/>
      <c r="L166" s="286"/>
      <c r="M166" s="286"/>
      <c r="N166" s="286"/>
      <c r="O166" s="286"/>
      <c r="P166" s="289"/>
      <c r="Q166" s="286"/>
      <c r="R166" s="263"/>
      <c r="S166" s="295"/>
      <c r="T166" s="295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6"/>
      <c r="F167" s="286"/>
      <c r="G167" s="286"/>
      <c r="H167" s="286"/>
      <c r="I167" s="286"/>
      <c r="J167" s="286"/>
      <c r="K167" s="286"/>
      <c r="L167" s="286"/>
      <c r="M167" s="286"/>
      <c r="N167" s="286"/>
      <c r="O167" s="286"/>
      <c r="P167" s="289"/>
      <c r="Q167" s="286"/>
      <c r="R167" s="263"/>
      <c r="S167" s="295"/>
      <c r="T167" s="295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6"/>
      <c r="F168" s="286"/>
      <c r="G168" s="286"/>
      <c r="H168" s="286"/>
      <c r="I168" s="286"/>
      <c r="J168" s="286"/>
      <c r="K168" s="286"/>
      <c r="L168" s="286"/>
      <c r="M168" s="286"/>
      <c r="N168" s="286"/>
      <c r="O168" s="286"/>
      <c r="P168" s="289"/>
      <c r="Q168" s="286"/>
      <c r="R168" s="263"/>
      <c r="S168" s="295"/>
      <c r="T168" s="295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6"/>
      <c r="F169" s="286"/>
      <c r="G169" s="286"/>
      <c r="H169" s="286"/>
      <c r="I169" s="286"/>
      <c r="J169" s="286"/>
      <c r="K169" s="286"/>
      <c r="L169" s="286"/>
      <c r="M169" s="286"/>
      <c r="N169" s="286"/>
      <c r="O169" s="286"/>
      <c r="P169" s="289"/>
      <c r="Q169" s="286"/>
      <c r="R169" s="263"/>
      <c r="S169" s="295"/>
      <c r="T169" s="295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6"/>
      <c r="F170" s="286"/>
      <c r="G170" s="286"/>
      <c r="H170" s="286"/>
      <c r="I170" s="286"/>
      <c r="J170" s="286"/>
      <c r="K170" s="286"/>
      <c r="L170" s="286"/>
      <c r="M170" s="286"/>
      <c r="N170" s="286"/>
      <c r="O170" s="286"/>
      <c r="P170" s="289"/>
      <c r="Q170" s="286"/>
      <c r="R170" s="263"/>
      <c r="S170" s="295"/>
      <c r="T170" s="295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6"/>
      <c r="F171" s="286"/>
      <c r="G171" s="286"/>
      <c r="H171" s="286"/>
      <c r="I171" s="286"/>
      <c r="J171" s="286"/>
      <c r="K171" s="286"/>
      <c r="L171" s="286"/>
      <c r="M171" s="286"/>
      <c r="N171" s="286"/>
      <c r="O171" s="286"/>
      <c r="P171" s="289"/>
      <c r="Q171" s="286"/>
      <c r="R171" s="263"/>
      <c r="S171" s="295"/>
      <c r="T171" s="295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6"/>
      <c r="F172" s="286"/>
      <c r="G172" s="286"/>
      <c r="H172" s="286"/>
      <c r="I172" s="286"/>
      <c r="J172" s="286"/>
      <c r="K172" s="286"/>
      <c r="L172" s="286"/>
      <c r="M172" s="286"/>
      <c r="N172" s="286"/>
      <c r="O172" s="286"/>
      <c r="P172" s="289"/>
      <c r="Q172" s="286"/>
      <c r="R172" s="263"/>
      <c r="S172" s="295"/>
      <c r="T172" s="295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6"/>
      <c r="F173" s="286"/>
      <c r="G173" s="286"/>
      <c r="H173" s="286"/>
      <c r="I173" s="286"/>
      <c r="J173" s="286"/>
      <c r="K173" s="286"/>
      <c r="L173" s="286"/>
      <c r="M173" s="286"/>
      <c r="N173" s="286"/>
      <c r="O173" s="286"/>
      <c r="P173" s="289"/>
      <c r="Q173" s="286"/>
      <c r="R173" s="263"/>
      <c r="S173" s="295"/>
      <c r="T173" s="295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6"/>
      <c r="F174" s="286"/>
      <c r="G174" s="286"/>
      <c r="H174" s="286"/>
      <c r="I174" s="286"/>
      <c r="J174" s="286"/>
      <c r="K174" s="286"/>
      <c r="L174" s="286"/>
      <c r="M174" s="286"/>
      <c r="N174" s="286"/>
      <c r="O174" s="286"/>
      <c r="P174" s="289"/>
      <c r="Q174" s="286"/>
      <c r="R174" s="263"/>
      <c r="S174" s="295"/>
      <c r="T174" s="295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6"/>
      <c r="F175" s="286"/>
      <c r="G175" s="286"/>
      <c r="H175" s="286"/>
      <c r="I175" s="286"/>
      <c r="J175" s="286"/>
      <c r="K175" s="286"/>
      <c r="L175" s="286"/>
      <c r="M175" s="286"/>
      <c r="N175" s="286"/>
      <c r="O175" s="286"/>
      <c r="P175" s="289"/>
      <c r="Q175" s="286"/>
      <c r="R175" s="263"/>
      <c r="S175" s="295"/>
      <c r="T175" s="295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6"/>
      <c r="F176" s="286"/>
      <c r="G176" s="286"/>
      <c r="H176" s="286"/>
      <c r="I176" s="286"/>
      <c r="J176" s="286"/>
      <c r="K176" s="286"/>
      <c r="L176" s="286"/>
      <c r="M176" s="286"/>
      <c r="N176" s="286"/>
      <c r="O176" s="286"/>
      <c r="P176" s="289"/>
      <c r="Q176" s="286"/>
      <c r="R176" s="263"/>
      <c r="S176" s="295"/>
      <c r="T176" s="295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6"/>
      <c r="F177" s="286"/>
      <c r="G177" s="286"/>
      <c r="H177" s="286"/>
      <c r="I177" s="286"/>
      <c r="J177" s="286"/>
      <c r="K177" s="286"/>
      <c r="L177" s="286"/>
      <c r="M177" s="286"/>
      <c r="N177" s="286"/>
      <c r="O177" s="286"/>
      <c r="P177" s="289"/>
      <c r="Q177" s="286"/>
      <c r="R177" s="263"/>
      <c r="S177" s="295"/>
      <c r="T177" s="295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6"/>
      <c r="F178" s="286"/>
      <c r="G178" s="286"/>
      <c r="H178" s="286"/>
      <c r="I178" s="286"/>
      <c r="J178" s="286"/>
      <c r="K178" s="286"/>
      <c r="L178" s="286"/>
      <c r="M178" s="286"/>
      <c r="N178" s="286"/>
      <c r="O178" s="286"/>
      <c r="P178" s="289"/>
      <c r="Q178" s="286"/>
      <c r="R178" s="263"/>
      <c r="S178" s="295"/>
      <c r="T178" s="295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6"/>
      <c r="F179" s="286"/>
      <c r="G179" s="286"/>
      <c r="H179" s="286"/>
      <c r="I179" s="286"/>
      <c r="J179" s="286"/>
      <c r="K179" s="286"/>
      <c r="L179" s="286"/>
      <c r="M179" s="286"/>
      <c r="N179" s="286"/>
      <c r="O179" s="286"/>
      <c r="P179" s="289"/>
      <c r="Q179" s="286"/>
      <c r="R179" s="263"/>
      <c r="S179" s="295"/>
      <c r="T179" s="295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6"/>
      <c r="F180" s="286"/>
      <c r="G180" s="286"/>
      <c r="H180" s="286"/>
      <c r="I180" s="286"/>
      <c r="J180" s="286"/>
      <c r="K180" s="286"/>
      <c r="L180" s="286"/>
      <c r="M180" s="286"/>
      <c r="N180" s="286"/>
      <c r="O180" s="286"/>
      <c r="P180" s="289"/>
      <c r="Q180" s="286"/>
      <c r="R180" s="263"/>
      <c r="S180" s="295"/>
      <c r="T180" s="295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6"/>
      <c r="F181" s="286"/>
      <c r="G181" s="286"/>
      <c r="H181" s="286"/>
      <c r="I181" s="286"/>
      <c r="J181" s="286"/>
      <c r="K181" s="286"/>
      <c r="L181" s="286"/>
      <c r="M181" s="286"/>
      <c r="N181" s="286"/>
      <c r="O181" s="286"/>
      <c r="P181" s="289"/>
      <c r="Q181" s="286"/>
      <c r="R181" s="263"/>
      <c r="S181" s="295"/>
      <c r="T181" s="295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6"/>
      <c r="F182" s="286"/>
      <c r="G182" s="286"/>
      <c r="H182" s="286"/>
      <c r="I182" s="286"/>
      <c r="J182" s="286"/>
      <c r="K182" s="286"/>
      <c r="L182" s="286"/>
      <c r="M182" s="286"/>
      <c r="N182" s="286"/>
      <c r="O182" s="286"/>
      <c r="P182" s="289"/>
      <c r="Q182" s="286"/>
      <c r="R182" s="263"/>
      <c r="S182" s="295"/>
      <c r="T182" s="295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6"/>
      <c r="F183" s="286"/>
      <c r="G183" s="286"/>
      <c r="H183" s="286"/>
      <c r="I183" s="286"/>
      <c r="J183" s="286"/>
      <c r="K183" s="286"/>
      <c r="L183" s="286"/>
      <c r="M183" s="286"/>
      <c r="N183" s="286"/>
      <c r="O183" s="286"/>
      <c r="P183" s="289"/>
      <c r="Q183" s="286"/>
      <c r="R183" s="263"/>
      <c r="S183" s="295"/>
      <c r="T183" s="295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6"/>
      <c r="F184" s="286"/>
      <c r="G184" s="286"/>
      <c r="H184" s="286"/>
      <c r="I184" s="286"/>
      <c r="J184" s="286"/>
      <c r="K184" s="286"/>
      <c r="L184" s="286"/>
      <c r="M184" s="286"/>
      <c r="N184" s="286"/>
      <c r="O184" s="286"/>
      <c r="P184" s="289"/>
      <c r="Q184" s="286"/>
      <c r="R184" s="263"/>
      <c r="S184" s="295"/>
      <c r="T184" s="295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6"/>
      <c r="F185" s="286"/>
      <c r="G185" s="286"/>
      <c r="H185" s="286"/>
      <c r="I185" s="286"/>
      <c r="J185" s="286"/>
      <c r="K185" s="286"/>
      <c r="L185" s="286"/>
      <c r="M185" s="286"/>
      <c r="N185" s="286"/>
      <c r="O185" s="286"/>
      <c r="P185" s="289"/>
      <c r="Q185" s="286"/>
      <c r="R185" s="263"/>
      <c r="S185" s="295"/>
      <c r="T185" s="295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6"/>
      <c r="F186" s="286"/>
      <c r="G186" s="286"/>
      <c r="H186" s="286"/>
      <c r="I186" s="286"/>
      <c r="J186" s="286"/>
      <c r="K186" s="286"/>
      <c r="L186" s="286"/>
      <c r="M186" s="286"/>
      <c r="N186" s="286"/>
      <c r="O186" s="286"/>
      <c r="P186" s="289"/>
      <c r="Q186" s="286"/>
      <c r="R186" s="263"/>
      <c r="S186" s="295"/>
      <c r="T186" s="295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6"/>
      <c r="F187" s="286"/>
      <c r="G187" s="286"/>
      <c r="H187" s="286"/>
      <c r="I187" s="286"/>
      <c r="J187" s="286"/>
      <c r="K187" s="286"/>
      <c r="L187" s="286"/>
      <c r="M187" s="286"/>
      <c r="N187" s="286"/>
      <c r="O187" s="286"/>
      <c r="P187" s="289"/>
      <c r="Q187" s="286"/>
      <c r="R187" s="263"/>
      <c r="S187" s="295"/>
      <c r="T187" s="295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6"/>
      <c r="F188" s="286"/>
      <c r="G188" s="286"/>
      <c r="H188" s="286"/>
      <c r="I188" s="286"/>
      <c r="J188" s="286"/>
      <c r="K188" s="286"/>
      <c r="L188" s="286"/>
      <c r="M188" s="286"/>
      <c r="N188" s="286"/>
      <c r="O188" s="286"/>
      <c r="P188" s="289"/>
      <c r="Q188" s="286"/>
      <c r="R188" s="263"/>
      <c r="S188" s="295"/>
      <c r="T188" s="295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6"/>
      <c r="F189" s="286"/>
      <c r="G189" s="286"/>
      <c r="H189" s="286"/>
      <c r="I189" s="286"/>
      <c r="J189" s="286"/>
      <c r="K189" s="286"/>
      <c r="L189" s="286"/>
      <c r="M189" s="286"/>
      <c r="N189" s="286"/>
      <c r="O189" s="286"/>
      <c r="P189" s="289"/>
      <c r="Q189" s="286"/>
      <c r="R189" s="263"/>
      <c r="S189" s="295"/>
      <c r="T189" s="295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6"/>
      <c r="F190" s="286"/>
      <c r="G190" s="286"/>
      <c r="H190" s="286"/>
      <c r="I190" s="286"/>
      <c r="J190" s="286"/>
      <c r="K190" s="286"/>
      <c r="L190" s="286"/>
      <c r="M190" s="286"/>
      <c r="N190" s="286"/>
      <c r="O190" s="286"/>
      <c r="P190" s="289"/>
      <c r="Q190" s="286"/>
      <c r="R190" s="263"/>
      <c r="S190" s="295"/>
      <c r="T190" s="295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6"/>
      <c r="F191" s="286"/>
      <c r="G191" s="286"/>
      <c r="H191" s="286"/>
      <c r="I191" s="286"/>
      <c r="J191" s="286"/>
      <c r="K191" s="286"/>
      <c r="L191" s="286"/>
      <c r="M191" s="286"/>
      <c r="N191" s="286"/>
      <c r="O191" s="286"/>
      <c r="P191" s="289"/>
      <c r="Q191" s="286"/>
      <c r="R191" s="263"/>
      <c r="S191" s="295"/>
      <c r="T191" s="295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6"/>
      <c r="F192" s="286"/>
      <c r="G192" s="286"/>
      <c r="H192" s="286"/>
      <c r="I192" s="286"/>
      <c r="J192" s="286"/>
      <c r="K192" s="286"/>
      <c r="L192" s="286"/>
      <c r="M192" s="286"/>
      <c r="N192" s="286"/>
      <c r="O192" s="286"/>
      <c r="P192" s="289"/>
      <c r="Q192" s="286"/>
      <c r="R192" s="263"/>
      <c r="S192" s="295"/>
      <c r="T192" s="295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6"/>
      <c r="F193" s="286"/>
      <c r="G193" s="286"/>
      <c r="H193" s="286"/>
      <c r="I193" s="286"/>
      <c r="J193" s="286"/>
      <c r="K193" s="286"/>
      <c r="L193" s="286"/>
      <c r="M193" s="286"/>
      <c r="N193" s="286"/>
      <c r="O193" s="286"/>
      <c r="P193" s="289"/>
      <c r="Q193" s="286"/>
      <c r="R193" s="263"/>
      <c r="S193" s="295"/>
      <c r="T193" s="295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6"/>
      <c r="F194" s="286"/>
      <c r="G194" s="286"/>
      <c r="H194" s="286"/>
      <c r="I194" s="286"/>
      <c r="J194" s="286"/>
      <c r="K194" s="286"/>
      <c r="L194" s="286"/>
      <c r="M194" s="286"/>
      <c r="N194" s="286"/>
      <c r="O194" s="286"/>
      <c r="P194" s="289"/>
      <c r="Q194" s="286"/>
      <c r="R194" s="263"/>
      <c r="S194" s="295"/>
      <c r="T194" s="295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6"/>
      <c r="F195" s="286"/>
      <c r="G195" s="286"/>
      <c r="H195" s="286"/>
      <c r="I195" s="286"/>
      <c r="J195" s="286"/>
      <c r="K195" s="286"/>
      <c r="L195" s="286"/>
      <c r="M195" s="286"/>
      <c r="N195" s="286"/>
      <c r="O195" s="286"/>
      <c r="P195" s="289"/>
      <c r="Q195" s="286"/>
      <c r="R195" s="263"/>
      <c r="S195" s="295"/>
      <c r="T195" s="295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6"/>
      <c r="F196" s="286"/>
      <c r="G196" s="286"/>
      <c r="H196" s="286"/>
      <c r="I196" s="286"/>
      <c r="J196" s="286"/>
      <c r="K196" s="286"/>
      <c r="L196" s="286"/>
      <c r="M196" s="286"/>
      <c r="N196" s="286"/>
      <c r="O196" s="286"/>
      <c r="P196" s="289"/>
      <c r="Q196" s="286"/>
      <c r="R196" s="263"/>
      <c r="S196" s="295"/>
      <c r="T196" s="295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6"/>
      <c r="F197" s="286"/>
      <c r="G197" s="286"/>
      <c r="H197" s="286"/>
      <c r="I197" s="286"/>
      <c r="J197" s="286"/>
      <c r="K197" s="286"/>
      <c r="L197" s="286"/>
      <c r="M197" s="286"/>
      <c r="N197" s="286"/>
      <c r="O197" s="286"/>
      <c r="P197" s="289"/>
      <c r="Q197" s="286"/>
      <c r="R197" s="263"/>
      <c r="S197" s="295"/>
      <c r="T197" s="295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6"/>
      <c r="F198" s="286"/>
      <c r="G198" s="286"/>
      <c r="H198" s="286"/>
      <c r="I198" s="286"/>
      <c r="J198" s="286"/>
      <c r="K198" s="286"/>
      <c r="L198" s="286"/>
      <c r="M198" s="286"/>
      <c r="N198" s="286"/>
      <c r="O198" s="286"/>
      <c r="P198" s="289"/>
      <c r="Q198" s="286"/>
      <c r="R198" s="263"/>
      <c r="S198" s="295"/>
      <c r="T198" s="295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6"/>
      <c r="F199" s="286"/>
      <c r="G199" s="286"/>
      <c r="H199" s="286"/>
      <c r="I199" s="286"/>
      <c r="J199" s="286"/>
      <c r="K199" s="286"/>
      <c r="L199" s="286"/>
      <c r="M199" s="286"/>
      <c r="N199" s="286"/>
      <c r="O199" s="286"/>
      <c r="P199" s="289"/>
      <c r="Q199" s="286"/>
      <c r="R199" s="263"/>
      <c r="S199" s="295"/>
      <c r="T199" s="295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6"/>
      <c r="F200" s="286"/>
      <c r="G200" s="286"/>
      <c r="H200" s="286"/>
      <c r="I200" s="286"/>
      <c r="J200" s="286"/>
      <c r="K200" s="286"/>
      <c r="L200" s="286"/>
      <c r="M200" s="286"/>
      <c r="N200" s="286"/>
      <c r="O200" s="286"/>
      <c r="P200" s="289"/>
      <c r="Q200" s="286"/>
      <c r="R200" s="263"/>
      <c r="S200" s="295"/>
      <c r="T200" s="295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6"/>
      <c r="F201" s="286"/>
      <c r="G201" s="286"/>
      <c r="H201" s="286"/>
      <c r="I201" s="286"/>
      <c r="J201" s="286"/>
      <c r="K201" s="286"/>
      <c r="L201" s="286"/>
      <c r="M201" s="286"/>
      <c r="N201" s="286"/>
      <c r="O201" s="286"/>
      <c r="P201" s="289"/>
      <c r="Q201" s="286"/>
      <c r="R201" s="263"/>
      <c r="S201" s="295"/>
      <c r="T201" s="295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6"/>
      <c r="F202" s="286"/>
      <c r="G202" s="286"/>
      <c r="H202" s="286"/>
      <c r="I202" s="286"/>
      <c r="J202" s="286"/>
      <c r="K202" s="286"/>
      <c r="L202" s="286"/>
      <c r="M202" s="286"/>
      <c r="N202" s="286"/>
      <c r="O202" s="286"/>
      <c r="P202" s="289"/>
      <c r="Q202" s="286"/>
      <c r="R202" s="263"/>
      <c r="S202" s="295"/>
      <c r="T202" s="295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6"/>
      <c r="F203" s="286"/>
      <c r="G203" s="286"/>
      <c r="H203" s="286"/>
      <c r="I203" s="286"/>
      <c r="J203" s="286"/>
      <c r="K203" s="286"/>
      <c r="L203" s="286"/>
      <c r="M203" s="286"/>
      <c r="N203" s="286"/>
      <c r="O203" s="286"/>
      <c r="P203" s="289"/>
      <c r="Q203" s="286"/>
      <c r="R203" s="263"/>
      <c r="S203" s="295"/>
      <c r="T203" s="295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6"/>
      <c r="F204" s="286"/>
      <c r="G204" s="286"/>
      <c r="H204" s="286"/>
      <c r="I204" s="286"/>
      <c r="J204" s="286"/>
      <c r="K204" s="286"/>
      <c r="L204" s="286"/>
      <c r="M204" s="286"/>
      <c r="N204" s="286"/>
      <c r="O204" s="286"/>
      <c r="P204" s="289"/>
      <c r="Q204" s="286"/>
      <c r="R204" s="263"/>
      <c r="S204" s="295"/>
      <c r="T204" s="295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6"/>
      <c r="F205" s="286"/>
      <c r="G205" s="286"/>
      <c r="H205" s="286"/>
      <c r="I205" s="286"/>
      <c r="J205" s="286"/>
      <c r="K205" s="286"/>
      <c r="L205" s="286"/>
      <c r="M205" s="286"/>
      <c r="N205" s="286"/>
      <c r="O205" s="286"/>
      <c r="P205" s="289"/>
      <c r="Q205" s="286"/>
      <c r="R205" s="263"/>
      <c r="S205" s="295"/>
      <c r="T205" s="295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6"/>
      <c r="F206" s="286"/>
      <c r="G206" s="286"/>
      <c r="H206" s="286"/>
      <c r="I206" s="286"/>
      <c r="J206" s="286"/>
      <c r="K206" s="286"/>
      <c r="L206" s="286"/>
      <c r="M206" s="286"/>
      <c r="N206" s="286"/>
      <c r="O206" s="286"/>
      <c r="P206" s="289"/>
      <c r="Q206" s="286"/>
      <c r="R206" s="263"/>
      <c r="S206" s="295"/>
      <c r="T206" s="295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6"/>
      <c r="F207" s="286"/>
      <c r="G207" s="286"/>
      <c r="H207" s="286"/>
      <c r="I207" s="286"/>
      <c r="J207" s="286"/>
      <c r="K207" s="286"/>
      <c r="L207" s="286"/>
      <c r="M207" s="286"/>
      <c r="N207" s="286"/>
      <c r="O207" s="286"/>
      <c r="P207" s="289"/>
      <c r="Q207" s="286"/>
      <c r="R207" s="263"/>
      <c r="S207" s="295"/>
      <c r="T207" s="295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6"/>
      <c r="F208" s="286"/>
      <c r="G208" s="286"/>
      <c r="H208" s="286"/>
      <c r="I208" s="286"/>
      <c r="J208" s="286"/>
      <c r="K208" s="286"/>
      <c r="L208" s="286"/>
      <c r="M208" s="286"/>
      <c r="N208" s="286"/>
      <c r="O208" s="286"/>
      <c r="P208" s="289"/>
      <c r="Q208" s="286"/>
      <c r="R208" s="263"/>
      <c r="S208" s="295"/>
      <c r="T208" s="295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6"/>
      <c r="F209" s="286"/>
      <c r="G209" s="286"/>
      <c r="H209" s="286"/>
      <c r="I209" s="286"/>
      <c r="J209" s="286"/>
      <c r="K209" s="286"/>
      <c r="L209" s="286"/>
      <c r="M209" s="286"/>
      <c r="N209" s="286"/>
      <c r="O209" s="286"/>
      <c r="P209" s="289"/>
      <c r="Q209" s="286"/>
      <c r="R209" s="263"/>
      <c r="S209" s="295"/>
      <c r="T209" s="295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6"/>
      <c r="F210" s="286"/>
      <c r="G210" s="286"/>
      <c r="H210" s="286"/>
      <c r="I210" s="286"/>
      <c r="J210" s="286"/>
      <c r="K210" s="286"/>
      <c r="L210" s="286"/>
      <c r="M210" s="286"/>
      <c r="N210" s="286"/>
      <c r="O210" s="286"/>
      <c r="P210" s="289"/>
      <c r="Q210" s="286"/>
      <c r="R210" s="263"/>
      <c r="S210" s="295"/>
      <c r="T210" s="295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6"/>
      <c r="F211" s="286"/>
      <c r="G211" s="286"/>
      <c r="H211" s="286"/>
      <c r="I211" s="286"/>
      <c r="J211" s="286"/>
      <c r="K211" s="286"/>
      <c r="L211" s="286"/>
      <c r="M211" s="286"/>
      <c r="N211" s="286"/>
      <c r="O211" s="286"/>
      <c r="P211" s="289"/>
      <c r="Q211" s="286"/>
      <c r="R211" s="263"/>
      <c r="S211" s="295"/>
      <c r="T211" s="295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6"/>
      <c r="F212" s="286"/>
      <c r="G212" s="286"/>
      <c r="H212" s="286"/>
      <c r="I212" s="286"/>
      <c r="J212" s="286"/>
      <c r="K212" s="286"/>
      <c r="L212" s="286"/>
      <c r="M212" s="286"/>
      <c r="N212" s="286"/>
      <c r="O212" s="286"/>
      <c r="P212" s="289"/>
      <c r="Q212" s="286"/>
      <c r="R212" s="263"/>
      <c r="S212" s="295"/>
      <c r="T212" s="295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6"/>
      <c r="F213" s="286"/>
      <c r="G213" s="286"/>
      <c r="H213" s="286"/>
      <c r="I213" s="286"/>
      <c r="J213" s="286"/>
      <c r="K213" s="286"/>
      <c r="L213" s="286"/>
      <c r="M213" s="286"/>
      <c r="N213" s="286"/>
      <c r="O213" s="286"/>
      <c r="P213" s="289"/>
      <c r="Q213" s="286"/>
      <c r="R213" s="263"/>
      <c r="S213" s="295"/>
      <c r="T213" s="295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6"/>
      <c r="F214" s="286"/>
      <c r="G214" s="286"/>
      <c r="H214" s="286"/>
      <c r="I214" s="286"/>
      <c r="J214" s="286"/>
      <c r="K214" s="286"/>
      <c r="L214" s="286"/>
      <c r="M214" s="286"/>
      <c r="N214" s="286"/>
      <c r="O214" s="286"/>
      <c r="P214" s="289"/>
      <c r="Q214" s="286"/>
      <c r="R214" s="263"/>
      <c r="S214" s="295"/>
      <c r="T214" s="295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6"/>
      <c r="F215" s="286"/>
      <c r="G215" s="286"/>
      <c r="H215" s="286"/>
      <c r="I215" s="286"/>
      <c r="J215" s="286"/>
      <c r="K215" s="286"/>
      <c r="L215" s="286"/>
      <c r="M215" s="286"/>
      <c r="N215" s="286"/>
      <c r="O215" s="286"/>
      <c r="P215" s="289"/>
      <c r="Q215" s="286"/>
      <c r="R215" s="263"/>
      <c r="S215" s="295"/>
      <c r="T215" s="295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6"/>
      <c r="F216" s="286"/>
      <c r="G216" s="286"/>
      <c r="H216" s="286"/>
      <c r="I216" s="286"/>
      <c r="J216" s="286"/>
      <c r="K216" s="286"/>
      <c r="L216" s="286"/>
      <c r="M216" s="286"/>
      <c r="N216" s="286"/>
      <c r="O216" s="286"/>
      <c r="P216" s="289"/>
      <c r="Q216" s="286"/>
      <c r="R216" s="263"/>
      <c r="S216" s="295"/>
      <c r="T216" s="295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6"/>
      <c r="F217" s="286"/>
      <c r="G217" s="286"/>
      <c r="H217" s="286"/>
      <c r="I217" s="286"/>
      <c r="J217" s="286"/>
      <c r="K217" s="286"/>
      <c r="L217" s="286"/>
      <c r="M217" s="286"/>
      <c r="N217" s="286"/>
      <c r="O217" s="286"/>
      <c r="P217" s="289"/>
      <c r="Q217" s="286"/>
      <c r="R217" s="263"/>
      <c r="S217" s="295"/>
      <c r="T217" s="295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6"/>
      <c r="F218" s="286"/>
      <c r="G218" s="286"/>
      <c r="H218" s="286"/>
      <c r="I218" s="286"/>
      <c r="J218" s="286"/>
      <c r="K218" s="286"/>
      <c r="L218" s="286"/>
      <c r="M218" s="286"/>
      <c r="N218" s="286"/>
      <c r="O218" s="286"/>
      <c r="P218" s="289"/>
      <c r="Q218" s="286"/>
      <c r="R218" s="263"/>
      <c r="S218" s="295"/>
      <c r="T218" s="295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6"/>
      <c r="F219" s="286"/>
      <c r="G219" s="286"/>
      <c r="H219" s="286"/>
      <c r="I219" s="286"/>
      <c r="J219" s="286"/>
      <c r="K219" s="286"/>
      <c r="L219" s="286"/>
      <c r="M219" s="286"/>
      <c r="N219" s="286"/>
      <c r="O219" s="286"/>
      <c r="P219" s="289"/>
      <c r="Q219" s="286"/>
      <c r="R219" s="263"/>
      <c r="S219" s="295"/>
      <c r="T219" s="295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6"/>
      <c r="F220" s="286"/>
      <c r="G220" s="286"/>
      <c r="H220" s="286"/>
      <c r="I220" s="286"/>
      <c r="J220" s="286"/>
      <c r="K220" s="286"/>
      <c r="L220" s="286"/>
      <c r="M220" s="286"/>
      <c r="N220" s="286"/>
      <c r="O220" s="286"/>
      <c r="P220" s="289"/>
      <c r="Q220" s="286"/>
      <c r="R220" s="263"/>
      <c r="S220" s="295"/>
      <c r="T220" s="295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6"/>
      <c r="F221" s="286"/>
      <c r="G221" s="286"/>
      <c r="H221" s="286"/>
      <c r="I221" s="286"/>
      <c r="J221" s="286"/>
      <c r="K221" s="286"/>
      <c r="L221" s="286"/>
      <c r="M221" s="286"/>
      <c r="N221" s="286"/>
      <c r="O221" s="286"/>
      <c r="P221" s="289"/>
      <c r="Q221" s="286"/>
      <c r="R221" s="263"/>
      <c r="S221" s="295"/>
      <c r="T221" s="295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6"/>
      <c r="F222" s="286"/>
      <c r="G222" s="286"/>
      <c r="H222" s="286"/>
      <c r="I222" s="286"/>
      <c r="J222" s="286"/>
      <c r="K222" s="286"/>
      <c r="L222" s="286"/>
      <c r="M222" s="286"/>
      <c r="N222" s="286"/>
      <c r="O222" s="286"/>
      <c r="P222" s="289"/>
      <c r="Q222" s="286"/>
      <c r="R222" s="263"/>
      <c r="S222" s="295"/>
      <c r="T222" s="295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6"/>
      <c r="F223" s="286"/>
      <c r="G223" s="286"/>
      <c r="H223" s="286"/>
      <c r="I223" s="286"/>
      <c r="J223" s="286"/>
      <c r="K223" s="286"/>
      <c r="L223" s="286"/>
      <c r="M223" s="286"/>
      <c r="N223" s="286"/>
      <c r="O223" s="286"/>
      <c r="P223" s="289"/>
      <c r="Q223" s="286"/>
      <c r="R223" s="263"/>
      <c r="S223" s="295"/>
      <c r="T223" s="295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6"/>
      <c r="F224" s="286"/>
      <c r="G224" s="286"/>
      <c r="H224" s="286"/>
      <c r="I224" s="286"/>
      <c r="J224" s="286"/>
      <c r="K224" s="286"/>
      <c r="L224" s="286"/>
      <c r="M224" s="286"/>
      <c r="N224" s="286"/>
      <c r="O224" s="286"/>
      <c r="P224" s="289"/>
      <c r="Q224" s="286"/>
      <c r="R224" s="263"/>
      <c r="S224" s="295"/>
      <c r="T224" s="295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6"/>
      <c r="F225" s="286"/>
      <c r="G225" s="286"/>
      <c r="H225" s="286"/>
      <c r="I225" s="286"/>
      <c r="J225" s="286"/>
      <c r="K225" s="286"/>
      <c r="L225" s="286"/>
      <c r="M225" s="286"/>
      <c r="N225" s="286"/>
      <c r="O225" s="286"/>
      <c r="P225" s="289"/>
      <c r="Q225" s="286"/>
      <c r="R225" s="263"/>
      <c r="S225" s="295"/>
      <c r="T225" s="295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6"/>
      <c r="F226" s="286"/>
      <c r="G226" s="286"/>
      <c r="H226" s="286"/>
      <c r="I226" s="286"/>
      <c r="J226" s="286"/>
      <c r="K226" s="286"/>
      <c r="L226" s="286"/>
      <c r="M226" s="286"/>
      <c r="N226" s="286"/>
      <c r="O226" s="286"/>
      <c r="P226" s="289"/>
      <c r="Q226" s="286"/>
      <c r="R226" s="263"/>
      <c r="S226" s="295"/>
      <c r="T226" s="295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6"/>
      <c r="F227" s="286"/>
      <c r="G227" s="286"/>
      <c r="H227" s="286"/>
      <c r="I227" s="286"/>
      <c r="J227" s="286"/>
      <c r="K227" s="286"/>
      <c r="L227" s="286"/>
      <c r="M227" s="286"/>
      <c r="N227" s="286"/>
      <c r="O227" s="286"/>
      <c r="P227" s="289"/>
      <c r="Q227" s="286"/>
      <c r="R227" s="263"/>
      <c r="S227" s="295"/>
      <c r="T227" s="295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6"/>
      <c r="F228" s="286"/>
      <c r="G228" s="286"/>
      <c r="H228" s="286"/>
      <c r="I228" s="286"/>
      <c r="J228" s="286"/>
      <c r="K228" s="286"/>
      <c r="L228" s="286"/>
      <c r="M228" s="286"/>
      <c r="N228" s="286"/>
      <c r="O228" s="286"/>
      <c r="P228" s="289"/>
      <c r="Q228" s="286"/>
      <c r="R228" s="263"/>
      <c r="S228" s="295"/>
      <c r="T228" s="295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6"/>
      <c r="F229" s="286"/>
      <c r="G229" s="286"/>
      <c r="H229" s="286"/>
      <c r="I229" s="286"/>
      <c r="J229" s="286"/>
      <c r="K229" s="286"/>
      <c r="L229" s="286"/>
      <c r="M229" s="286"/>
      <c r="N229" s="286"/>
      <c r="O229" s="286"/>
      <c r="P229" s="289"/>
      <c r="Q229" s="286"/>
      <c r="R229" s="263"/>
      <c r="S229" s="295"/>
      <c r="T229" s="295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6"/>
      <c r="F230" s="286"/>
      <c r="G230" s="286"/>
      <c r="H230" s="286"/>
      <c r="I230" s="286"/>
      <c r="J230" s="286"/>
      <c r="K230" s="286"/>
      <c r="L230" s="286"/>
      <c r="M230" s="286"/>
      <c r="N230" s="286"/>
      <c r="O230" s="286"/>
      <c r="P230" s="289"/>
      <c r="Q230" s="286"/>
      <c r="R230" s="263"/>
      <c r="S230" s="295"/>
      <c r="T230" s="295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6"/>
      <c r="F231" s="286"/>
      <c r="G231" s="286"/>
      <c r="H231" s="286"/>
      <c r="I231" s="286"/>
      <c r="J231" s="286"/>
      <c r="K231" s="286"/>
      <c r="L231" s="286"/>
      <c r="M231" s="286"/>
      <c r="N231" s="286"/>
      <c r="O231" s="286"/>
      <c r="P231" s="289"/>
      <c r="Q231" s="286"/>
      <c r="R231" s="263"/>
      <c r="S231" s="295"/>
      <c r="T231" s="295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6"/>
      <c r="F232" s="286"/>
      <c r="G232" s="286"/>
      <c r="H232" s="286"/>
      <c r="I232" s="286"/>
      <c r="J232" s="286"/>
      <c r="K232" s="286"/>
      <c r="L232" s="286"/>
      <c r="M232" s="286"/>
      <c r="N232" s="286"/>
      <c r="O232" s="286"/>
      <c r="P232" s="289"/>
      <c r="Q232" s="286"/>
      <c r="R232" s="263"/>
      <c r="S232" s="295"/>
      <c r="T232" s="295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6"/>
      <c r="F233" s="286"/>
      <c r="G233" s="286"/>
      <c r="H233" s="286"/>
      <c r="I233" s="286"/>
      <c r="J233" s="286"/>
      <c r="K233" s="286"/>
      <c r="L233" s="286"/>
      <c r="M233" s="286"/>
      <c r="N233" s="286"/>
      <c r="O233" s="286"/>
      <c r="P233" s="289"/>
      <c r="Q233" s="286"/>
      <c r="R233" s="263"/>
      <c r="S233" s="295"/>
      <c r="T233" s="295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6"/>
      <c r="F234" s="286"/>
      <c r="G234" s="286"/>
      <c r="H234" s="286"/>
      <c r="I234" s="286"/>
      <c r="J234" s="286"/>
      <c r="K234" s="286"/>
      <c r="L234" s="286"/>
      <c r="M234" s="286"/>
      <c r="N234" s="286"/>
      <c r="O234" s="286"/>
      <c r="P234" s="289"/>
      <c r="Q234" s="286"/>
      <c r="R234" s="263"/>
      <c r="S234" s="295"/>
      <c r="T234" s="295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6"/>
      <c r="F235" s="286"/>
      <c r="G235" s="286"/>
      <c r="H235" s="286"/>
      <c r="I235" s="286"/>
      <c r="J235" s="286"/>
      <c r="K235" s="286"/>
      <c r="L235" s="286"/>
      <c r="M235" s="286"/>
      <c r="N235" s="286"/>
      <c r="O235" s="286"/>
      <c r="P235" s="289"/>
      <c r="Q235" s="286"/>
      <c r="R235" s="263"/>
      <c r="S235" s="295"/>
      <c r="T235" s="295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6"/>
      <c r="F236" s="286"/>
      <c r="G236" s="286"/>
      <c r="H236" s="286"/>
      <c r="I236" s="286"/>
      <c r="J236" s="286"/>
      <c r="K236" s="286"/>
      <c r="L236" s="286"/>
      <c r="M236" s="286"/>
      <c r="N236" s="286"/>
      <c r="O236" s="286"/>
      <c r="P236" s="289"/>
      <c r="Q236" s="286"/>
      <c r="R236" s="263"/>
      <c r="S236" s="295"/>
      <c r="T236" s="295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6"/>
      <c r="F237" s="286"/>
      <c r="G237" s="286"/>
      <c r="H237" s="286"/>
      <c r="I237" s="286"/>
      <c r="J237" s="286"/>
      <c r="K237" s="286"/>
      <c r="L237" s="286"/>
      <c r="M237" s="286"/>
      <c r="N237" s="286"/>
      <c r="O237" s="286"/>
      <c r="P237" s="289"/>
      <c r="Q237" s="286"/>
      <c r="R237" s="263"/>
      <c r="S237" s="295"/>
      <c r="T237" s="295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6"/>
      <c r="F238" s="286"/>
      <c r="G238" s="286"/>
      <c r="H238" s="286"/>
      <c r="I238" s="286"/>
      <c r="J238" s="286"/>
      <c r="K238" s="286"/>
      <c r="L238" s="286"/>
      <c r="M238" s="286"/>
      <c r="N238" s="286"/>
      <c r="O238" s="286"/>
      <c r="P238" s="289"/>
      <c r="Q238" s="286"/>
      <c r="R238" s="263"/>
      <c r="S238" s="295"/>
      <c r="T238" s="295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6"/>
      <c r="F239" s="286"/>
      <c r="G239" s="286"/>
      <c r="H239" s="286"/>
      <c r="I239" s="286"/>
      <c r="J239" s="286"/>
      <c r="K239" s="286"/>
      <c r="L239" s="286"/>
      <c r="M239" s="286"/>
      <c r="N239" s="286"/>
      <c r="O239" s="286"/>
      <c r="P239" s="289"/>
      <c r="Q239" s="286"/>
      <c r="R239" s="263"/>
      <c r="S239" s="295"/>
      <c r="T239" s="295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6"/>
      <c r="F240" s="286"/>
      <c r="G240" s="286"/>
      <c r="H240" s="286"/>
      <c r="I240" s="286"/>
      <c r="J240" s="286"/>
      <c r="K240" s="286"/>
      <c r="L240" s="286"/>
      <c r="M240" s="286"/>
      <c r="N240" s="286"/>
      <c r="O240" s="286"/>
      <c r="P240" s="289"/>
      <c r="Q240" s="286"/>
      <c r="R240" s="263"/>
      <c r="S240" s="295"/>
      <c r="T240" s="295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6"/>
      <c r="F241" s="286"/>
      <c r="G241" s="286"/>
      <c r="H241" s="286"/>
      <c r="I241" s="286"/>
      <c r="J241" s="286"/>
      <c r="K241" s="286"/>
      <c r="L241" s="286"/>
      <c r="M241" s="286"/>
      <c r="N241" s="286"/>
      <c r="O241" s="286"/>
      <c r="P241" s="289"/>
      <c r="Q241" s="286"/>
      <c r="R241" s="263"/>
      <c r="S241" s="295"/>
      <c r="T241" s="295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6"/>
      <c r="F242" s="286"/>
      <c r="G242" s="286"/>
      <c r="H242" s="286"/>
      <c r="I242" s="286"/>
      <c r="J242" s="286"/>
      <c r="K242" s="286"/>
      <c r="L242" s="286"/>
      <c r="M242" s="286"/>
      <c r="N242" s="286"/>
      <c r="O242" s="286"/>
      <c r="P242" s="289"/>
      <c r="Q242" s="286"/>
      <c r="R242" s="263"/>
      <c r="S242" s="295"/>
      <c r="T242" s="295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6"/>
      <c r="F243" s="286"/>
      <c r="G243" s="286"/>
      <c r="H243" s="286"/>
      <c r="I243" s="286"/>
      <c r="J243" s="286"/>
      <c r="K243" s="286"/>
      <c r="L243" s="286"/>
      <c r="M243" s="286"/>
      <c r="N243" s="286"/>
      <c r="O243" s="286"/>
      <c r="P243" s="289"/>
      <c r="Q243" s="286"/>
      <c r="R243" s="263"/>
      <c r="S243" s="295"/>
      <c r="T243" s="295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6"/>
      <c r="F244" s="286"/>
      <c r="G244" s="286"/>
      <c r="H244" s="286"/>
      <c r="I244" s="286"/>
      <c r="J244" s="286"/>
      <c r="K244" s="286"/>
      <c r="L244" s="286"/>
      <c r="M244" s="286"/>
      <c r="N244" s="286"/>
      <c r="O244" s="286"/>
      <c r="P244" s="289"/>
      <c r="Q244" s="286"/>
      <c r="R244" s="263"/>
      <c r="S244" s="295"/>
      <c r="T244" s="295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6"/>
      <c r="F245" s="286"/>
      <c r="G245" s="286"/>
      <c r="H245" s="286"/>
      <c r="I245" s="286"/>
      <c r="J245" s="286"/>
      <c r="K245" s="286"/>
      <c r="L245" s="286"/>
      <c r="M245" s="286"/>
      <c r="N245" s="286"/>
      <c r="O245" s="286"/>
      <c r="P245" s="289"/>
      <c r="Q245" s="286"/>
      <c r="R245" s="263"/>
      <c r="S245" s="295"/>
      <c r="T245" s="295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6"/>
      <c r="F246" s="286"/>
      <c r="G246" s="286"/>
      <c r="H246" s="286"/>
      <c r="I246" s="286"/>
      <c r="J246" s="286"/>
      <c r="K246" s="286"/>
      <c r="L246" s="286"/>
      <c r="M246" s="286"/>
      <c r="N246" s="286"/>
      <c r="O246" s="286"/>
      <c r="P246" s="289"/>
      <c r="Q246" s="286"/>
      <c r="R246" s="263"/>
      <c r="S246" s="295"/>
      <c r="T246" s="295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6"/>
      <c r="F247" s="286"/>
      <c r="G247" s="286"/>
      <c r="H247" s="286"/>
      <c r="I247" s="286"/>
      <c r="J247" s="286"/>
      <c r="K247" s="286"/>
      <c r="L247" s="286"/>
      <c r="M247" s="286"/>
      <c r="N247" s="286"/>
      <c r="O247" s="286"/>
      <c r="P247" s="289"/>
      <c r="Q247" s="286"/>
      <c r="R247" s="263"/>
      <c r="S247" s="295"/>
      <c r="T247" s="295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6"/>
      <c r="F248" s="286"/>
      <c r="G248" s="286"/>
      <c r="H248" s="286"/>
      <c r="I248" s="286"/>
      <c r="J248" s="286"/>
      <c r="K248" s="286"/>
      <c r="L248" s="286"/>
      <c r="M248" s="286"/>
      <c r="N248" s="286"/>
      <c r="O248" s="286"/>
      <c r="P248" s="289"/>
      <c r="Q248" s="286"/>
      <c r="R248" s="263"/>
      <c r="S248" s="295"/>
      <c r="T248" s="295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6"/>
      <c r="F249" s="286"/>
      <c r="G249" s="286"/>
      <c r="H249" s="286"/>
      <c r="I249" s="286"/>
      <c r="J249" s="286"/>
      <c r="K249" s="286"/>
      <c r="L249" s="286"/>
      <c r="M249" s="286"/>
      <c r="N249" s="286"/>
      <c r="O249" s="286"/>
      <c r="P249" s="289"/>
      <c r="Q249" s="286"/>
      <c r="R249" s="263"/>
      <c r="S249" s="295"/>
      <c r="T249" s="295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6"/>
      <c r="F250" s="286"/>
      <c r="G250" s="286"/>
      <c r="H250" s="286"/>
      <c r="I250" s="286"/>
      <c r="J250" s="286"/>
      <c r="K250" s="286"/>
      <c r="L250" s="286"/>
      <c r="M250" s="286"/>
      <c r="N250" s="286"/>
      <c r="O250" s="286"/>
      <c r="P250" s="289"/>
      <c r="Q250" s="286"/>
      <c r="R250" s="263"/>
      <c r="S250" s="295"/>
      <c r="T250" s="295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6"/>
      <c r="F251" s="286"/>
      <c r="G251" s="286"/>
      <c r="H251" s="286"/>
      <c r="I251" s="286"/>
      <c r="J251" s="286"/>
      <c r="K251" s="286"/>
      <c r="L251" s="286"/>
      <c r="M251" s="286"/>
      <c r="N251" s="286"/>
      <c r="O251" s="286"/>
      <c r="P251" s="289"/>
      <c r="Q251" s="286"/>
      <c r="R251" s="263"/>
      <c r="S251" s="295"/>
      <c r="T251" s="295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6"/>
      <c r="F252" s="286"/>
      <c r="G252" s="286"/>
      <c r="H252" s="286"/>
      <c r="I252" s="286"/>
      <c r="J252" s="286"/>
      <c r="K252" s="286"/>
      <c r="L252" s="286"/>
      <c r="M252" s="286"/>
      <c r="N252" s="286"/>
      <c r="O252" s="286"/>
      <c r="P252" s="289"/>
      <c r="Q252" s="286"/>
      <c r="R252" s="263"/>
      <c r="S252" s="295"/>
      <c r="T252" s="295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6"/>
      <c r="F253" s="286"/>
      <c r="G253" s="286"/>
      <c r="H253" s="286"/>
      <c r="I253" s="286"/>
      <c r="J253" s="286"/>
      <c r="K253" s="286"/>
      <c r="L253" s="286"/>
      <c r="M253" s="286"/>
      <c r="N253" s="286"/>
      <c r="O253" s="286"/>
      <c r="P253" s="289"/>
      <c r="Q253" s="286"/>
      <c r="R253" s="263"/>
      <c r="S253" s="295"/>
      <c r="T253" s="295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6"/>
      <c r="F254" s="286"/>
      <c r="G254" s="286"/>
      <c r="H254" s="286"/>
      <c r="I254" s="286"/>
      <c r="J254" s="286"/>
      <c r="K254" s="286"/>
      <c r="L254" s="286"/>
      <c r="M254" s="286"/>
      <c r="N254" s="286"/>
      <c r="O254" s="286"/>
      <c r="P254" s="289"/>
      <c r="Q254" s="286"/>
      <c r="R254" s="263"/>
      <c r="S254" s="295"/>
      <c r="T254" s="295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6"/>
      <c r="F255" s="286"/>
      <c r="G255" s="286"/>
      <c r="H255" s="286"/>
      <c r="I255" s="286"/>
      <c r="J255" s="286"/>
      <c r="K255" s="286"/>
      <c r="L255" s="286"/>
      <c r="M255" s="286"/>
      <c r="N255" s="286"/>
      <c r="O255" s="286"/>
      <c r="P255" s="289"/>
      <c r="Q255" s="286"/>
      <c r="R255" s="263"/>
      <c r="S255" s="295"/>
      <c r="T255" s="295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6"/>
      <c r="F256" s="286"/>
      <c r="G256" s="286"/>
      <c r="H256" s="286"/>
      <c r="I256" s="286"/>
      <c r="J256" s="286"/>
      <c r="K256" s="286"/>
      <c r="L256" s="286"/>
      <c r="M256" s="286"/>
      <c r="N256" s="286"/>
      <c r="O256" s="286"/>
      <c r="P256" s="289"/>
      <c r="Q256" s="286"/>
      <c r="R256" s="263"/>
      <c r="S256" s="295"/>
      <c r="T256" s="295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6"/>
      <c r="F257" s="286"/>
      <c r="G257" s="286"/>
      <c r="H257" s="286"/>
      <c r="I257" s="286"/>
      <c r="J257" s="286"/>
      <c r="K257" s="286"/>
      <c r="L257" s="286"/>
      <c r="M257" s="286"/>
      <c r="N257" s="286"/>
      <c r="O257" s="286"/>
      <c r="P257" s="289"/>
      <c r="Q257" s="286"/>
      <c r="R257" s="263"/>
      <c r="S257" s="295"/>
      <c r="T257" s="295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6"/>
      <c r="F258" s="286"/>
      <c r="G258" s="286"/>
      <c r="H258" s="286"/>
      <c r="I258" s="286"/>
      <c r="J258" s="286"/>
      <c r="K258" s="286"/>
      <c r="L258" s="286"/>
      <c r="M258" s="286"/>
      <c r="N258" s="286"/>
      <c r="O258" s="286"/>
      <c r="P258" s="289"/>
      <c r="Q258" s="286"/>
      <c r="R258" s="263"/>
      <c r="S258" s="295"/>
      <c r="T258" s="295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6"/>
      <c r="F259" s="286"/>
      <c r="G259" s="286"/>
      <c r="H259" s="286"/>
      <c r="I259" s="286"/>
      <c r="J259" s="286"/>
      <c r="K259" s="286"/>
      <c r="L259" s="286"/>
      <c r="M259" s="286"/>
      <c r="N259" s="286"/>
      <c r="O259" s="286"/>
      <c r="P259" s="289"/>
      <c r="Q259" s="286"/>
      <c r="R259" s="263"/>
      <c r="S259" s="295"/>
      <c r="T259" s="295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6"/>
      <c r="F260" s="286"/>
      <c r="G260" s="286"/>
      <c r="H260" s="286"/>
      <c r="I260" s="286"/>
      <c r="J260" s="286"/>
      <c r="K260" s="286"/>
      <c r="L260" s="286"/>
      <c r="M260" s="286"/>
      <c r="N260" s="286"/>
      <c r="O260" s="286"/>
      <c r="P260" s="289"/>
      <c r="Q260" s="286"/>
      <c r="R260" s="263"/>
      <c r="S260" s="295"/>
      <c r="T260" s="295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6"/>
      <c r="F261" s="286"/>
      <c r="G261" s="286"/>
      <c r="H261" s="286"/>
      <c r="I261" s="286"/>
      <c r="J261" s="286"/>
      <c r="K261" s="286"/>
      <c r="L261" s="286"/>
      <c r="M261" s="286"/>
      <c r="N261" s="286"/>
      <c r="O261" s="286"/>
      <c r="P261" s="289"/>
      <c r="Q261" s="286"/>
      <c r="R261" s="263"/>
      <c r="S261" s="295"/>
      <c r="T261" s="295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6"/>
      <c r="F262" s="286"/>
      <c r="G262" s="286"/>
      <c r="H262" s="286"/>
      <c r="I262" s="286"/>
      <c r="J262" s="286"/>
      <c r="K262" s="286"/>
      <c r="L262" s="286"/>
      <c r="M262" s="286"/>
      <c r="N262" s="286"/>
      <c r="O262" s="286"/>
      <c r="P262" s="289"/>
      <c r="Q262" s="286"/>
      <c r="R262" s="263"/>
      <c r="S262" s="295"/>
      <c r="T262" s="295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6"/>
      <c r="F263" s="286"/>
      <c r="G263" s="286"/>
      <c r="H263" s="286"/>
      <c r="I263" s="286"/>
      <c r="J263" s="286"/>
      <c r="K263" s="286"/>
      <c r="L263" s="286"/>
      <c r="M263" s="286"/>
      <c r="N263" s="286"/>
      <c r="O263" s="286"/>
      <c r="P263" s="289"/>
      <c r="Q263" s="286"/>
      <c r="R263" s="263"/>
      <c r="S263" s="295"/>
      <c r="T263" s="295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6"/>
      <c r="F264" s="286"/>
      <c r="G264" s="286"/>
      <c r="H264" s="286"/>
      <c r="I264" s="286"/>
      <c r="J264" s="286"/>
      <c r="K264" s="286"/>
      <c r="L264" s="286"/>
      <c r="M264" s="286"/>
      <c r="N264" s="286"/>
      <c r="O264" s="286"/>
      <c r="P264" s="289"/>
      <c r="Q264" s="286"/>
      <c r="R264" s="263"/>
      <c r="S264" s="295"/>
      <c r="T264" s="295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6"/>
      <c r="F265" s="286"/>
      <c r="G265" s="286"/>
      <c r="H265" s="286"/>
      <c r="I265" s="286"/>
      <c r="J265" s="286"/>
      <c r="K265" s="286"/>
      <c r="L265" s="286"/>
      <c r="M265" s="286"/>
      <c r="N265" s="286"/>
      <c r="O265" s="286"/>
      <c r="P265" s="289"/>
      <c r="Q265" s="286"/>
      <c r="R265" s="263"/>
      <c r="S265" s="295"/>
      <c r="T265" s="295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6"/>
      <c r="F266" s="286"/>
      <c r="G266" s="286"/>
      <c r="H266" s="286"/>
      <c r="I266" s="286"/>
      <c r="J266" s="286"/>
      <c r="K266" s="286"/>
      <c r="L266" s="286"/>
      <c r="M266" s="286"/>
      <c r="N266" s="286"/>
      <c r="O266" s="286"/>
      <c r="P266" s="289"/>
      <c r="Q266" s="286"/>
      <c r="R266" s="263"/>
      <c r="S266" s="295"/>
      <c r="T266" s="295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6"/>
      <c r="F267" s="286"/>
      <c r="G267" s="286"/>
      <c r="H267" s="286"/>
      <c r="I267" s="286"/>
      <c r="J267" s="286"/>
      <c r="K267" s="286"/>
      <c r="L267" s="286"/>
      <c r="M267" s="286"/>
      <c r="N267" s="286"/>
      <c r="O267" s="286"/>
      <c r="P267" s="289"/>
      <c r="Q267" s="286"/>
      <c r="R267" s="263"/>
      <c r="S267" s="295"/>
      <c r="T267" s="295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6"/>
      <c r="F268" s="286"/>
      <c r="G268" s="286"/>
      <c r="H268" s="286"/>
      <c r="I268" s="286"/>
      <c r="J268" s="286"/>
      <c r="K268" s="286"/>
      <c r="L268" s="286"/>
      <c r="M268" s="286"/>
      <c r="N268" s="286"/>
      <c r="O268" s="286"/>
      <c r="P268" s="289"/>
      <c r="Q268" s="286"/>
      <c r="R268" s="263"/>
      <c r="S268" s="295"/>
      <c r="T268" s="295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6"/>
      <c r="F269" s="286"/>
      <c r="G269" s="286"/>
      <c r="H269" s="286"/>
      <c r="I269" s="286"/>
      <c r="J269" s="286"/>
      <c r="K269" s="286"/>
      <c r="L269" s="286"/>
      <c r="M269" s="286"/>
      <c r="N269" s="286"/>
      <c r="O269" s="286"/>
      <c r="P269" s="289"/>
      <c r="Q269" s="286"/>
      <c r="R269" s="263"/>
      <c r="S269" s="295"/>
      <c r="T269" s="295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6"/>
      <c r="F270" s="286"/>
      <c r="G270" s="286"/>
      <c r="H270" s="286"/>
      <c r="I270" s="286"/>
      <c r="J270" s="286"/>
      <c r="K270" s="286"/>
      <c r="L270" s="286"/>
      <c r="M270" s="286"/>
      <c r="N270" s="286"/>
      <c r="O270" s="286"/>
      <c r="P270" s="289"/>
      <c r="Q270" s="286"/>
      <c r="R270" s="263"/>
      <c r="S270" s="295"/>
      <c r="T270" s="295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6"/>
      <c r="F271" s="286"/>
      <c r="G271" s="286"/>
      <c r="H271" s="286"/>
      <c r="I271" s="286"/>
      <c r="J271" s="286"/>
      <c r="K271" s="286"/>
      <c r="L271" s="286"/>
      <c r="M271" s="286"/>
      <c r="N271" s="286"/>
      <c r="O271" s="286"/>
      <c r="P271" s="289"/>
      <c r="Q271" s="286"/>
      <c r="R271" s="263"/>
      <c r="S271" s="295"/>
      <c r="T271" s="295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6"/>
      <c r="F272" s="286"/>
      <c r="G272" s="286"/>
      <c r="H272" s="286"/>
      <c r="I272" s="286"/>
      <c r="J272" s="286"/>
      <c r="K272" s="286"/>
      <c r="L272" s="286"/>
      <c r="M272" s="286"/>
      <c r="N272" s="286"/>
      <c r="O272" s="286"/>
      <c r="P272" s="289"/>
      <c r="Q272" s="286"/>
      <c r="R272" s="263"/>
      <c r="S272" s="295"/>
      <c r="T272" s="295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6"/>
      <c r="F273" s="286"/>
      <c r="G273" s="286"/>
      <c r="H273" s="286"/>
      <c r="I273" s="286"/>
      <c r="J273" s="286"/>
      <c r="K273" s="286"/>
      <c r="L273" s="286"/>
      <c r="M273" s="286"/>
      <c r="N273" s="286"/>
      <c r="O273" s="286"/>
      <c r="P273" s="289"/>
      <c r="Q273" s="286"/>
      <c r="R273" s="263"/>
      <c r="S273" s="295"/>
      <c r="T273" s="295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6"/>
      <c r="F274" s="286"/>
      <c r="G274" s="286"/>
      <c r="H274" s="286"/>
      <c r="I274" s="286"/>
      <c r="J274" s="286"/>
      <c r="K274" s="286"/>
      <c r="L274" s="286"/>
      <c r="M274" s="286"/>
      <c r="N274" s="286"/>
      <c r="O274" s="286"/>
      <c r="P274" s="289"/>
      <c r="Q274" s="286"/>
      <c r="R274" s="263"/>
      <c r="S274" s="295"/>
      <c r="T274" s="295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6"/>
      <c r="F275" s="286"/>
      <c r="G275" s="286"/>
      <c r="H275" s="286"/>
      <c r="I275" s="286"/>
      <c r="J275" s="286"/>
      <c r="K275" s="286"/>
      <c r="L275" s="286"/>
      <c r="M275" s="286"/>
      <c r="N275" s="286"/>
      <c r="O275" s="286"/>
      <c r="P275" s="289"/>
      <c r="Q275" s="286"/>
      <c r="R275" s="263"/>
      <c r="S275" s="295"/>
      <c r="T275" s="295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6"/>
      <c r="F276" s="286"/>
      <c r="G276" s="286"/>
      <c r="H276" s="286"/>
      <c r="I276" s="286"/>
      <c r="J276" s="286"/>
      <c r="K276" s="286"/>
      <c r="L276" s="286"/>
      <c r="M276" s="286"/>
      <c r="N276" s="286"/>
      <c r="O276" s="286"/>
      <c r="P276" s="289"/>
      <c r="Q276" s="286"/>
      <c r="R276" s="263"/>
      <c r="S276" s="295"/>
      <c r="T276" s="295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6"/>
      <c r="F277" s="286"/>
      <c r="G277" s="286"/>
      <c r="H277" s="286"/>
      <c r="I277" s="286"/>
      <c r="J277" s="286"/>
      <c r="K277" s="286"/>
      <c r="L277" s="286"/>
      <c r="M277" s="286"/>
      <c r="N277" s="286"/>
      <c r="O277" s="286"/>
      <c r="P277" s="289"/>
      <c r="Q277" s="286"/>
      <c r="R277" s="263"/>
      <c r="S277" s="295"/>
      <c r="T277" s="295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6"/>
      <c r="F278" s="286"/>
      <c r="G278" s="286"/>
      <c r="H278" s="286"/>
      <c r="I278" s="286"/>
      <c r="J278" s="286"/>
      <c r="K278" s="286"/>
      <c r="L278" s="286"/>
      <c r="M278" s="286"/>
      <c r="N278" s="286"/>
      <c r="O278" s="286"/>
      <c r="P278" s="289"/>
      <c r="Q278" s="286"/>
      <c r="R278" s="263"/>
      <c r="S278" s="295"/>
      <c r="T278" s="295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6"/>
      <c r="F279" s="286"/>
      <c r="G279" s="286"/>
      <c r="H279" s="286"/>
      <c r="I279" s="286"/>
      <c r="J279" s="286"/>
      <c r="K279" s="286"/>
      <c r="L279" s="286"/>
      <c r="M279" s="286"/>
      <c r="N279" s="286"/>
      <c r="O279" s="286"/>
      <c r="P279" s="289"/>
      <c r="Q279" s="286"/>
      <c r="R279" s="263"/>
      <c r="S279" s="295"/>
      <c r="T279" s="295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6"/>
      <c r="F280" s="286"/>
      <c r="G280" s="286"/>
      <c r="H280" s="286"/>
      <c r="I280" s="286"/>
      <c r="J280" s="286"/>
      <c r="K280" s="286"/>
      <c r="L280" s="286"/>
      <c r="M280" s="286"/>
      <c r="N280" s="286"/>
      <c r="O280" s="286"/>
      <c r="P280" s="289"/>
      <c r="Q280" s="286"/>
      <c r="R280" s="263"/>
      <c r="S280" s="295"/>
      <c r="T280" s="295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6"/>
      <c r="F281" s="286"/>
      <c r="G281" s="286"/>
      <c r="H281" s="286"/>
      <c r="I281" s="286"/>
      <c r="J281" s="286"/>
      <c r="K281" s="286"/>
      <c r="L281" s="286"/>
      <c r="M281" s="286"/>
      <c r="N281" s="286"/>
      <c r="O281" s="286"/>
      <c r="P281" s="289"/>
      <c r="Q281" s="286"/>
      <c r="R281" s="263"/>
      <c r="S281" s="295"/>
      <c r="T281" s="295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6"/>
      <c r="F282" s="286"/>
      <c r="G282" s="286"/>
      <c r="H282" s="286"/>
      <c r="I282" s="286"/>
      <c r="J282" s="286"/>
      <c r="K282" s="286"/>
      <c r="L282" s="286"/>
      <c r="M282" s="286"/>
      <c r="N282" s="286"/>
      <c r="O282" s="286"/>
      <c r="P282" s="289"/>
      <c r="Q282" s="286"/>
      <c r="R282" s="263"/>
      <c r="S282" s="295"/>
      <c r="T282" s="295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6"/>
      <c r="F283" s="286"/>
      <c r="G283" s="286"/>
      <c r="H283" s="286"/>
      <c r="I283" s="286"/>
      <c r="J283" s="286"/>
      <c r="K283" s="286"/>
      <c r="L283" s="286"/>
      <c r="M283" s="286"/>
      <c r="N283" s="286"/>
      <c r="O283" s="286"/>
      <c r="P283" s="289"/>
      <c r="Q283" s="286"/>
      <c r="R283" s="263"/>
      <c r="S283" s="295"/>
      <c r="T283" s="295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6"/>
      <c r="F284" s="286"/>
      <c r="G284" s="286"/>
      <c r="H284" s="286"/>
      <c r="I284" s="286"/>
      <c r="J284" s="286"/>
      <c r="K284" s="286"/>
      <c r="L284" s="286"/>
      <c r="M284" s="286"/>
      <c r="N284" s="286"/>
      <c r="O284" s="286"/>
      <c r="P284" s="289"/>
      <c r="Q284" s="286"/>
      <c r="R284" s="263"/>
      <c r="S284" s="295"/>
      <c r="T284" s="295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6"/>
      <c r="F285" s="286"/>
      <c r="G285" s="286"/>
      <c r="H285" s="286"/>
      <c r="I285" s="286"/>
      <c r="J285" s="286"/>
      <c r="K285" s="286"/>
      <c r="L285" s="286"/>
      <c r="M285" s="286"/>
      <c r="N285" s="286"/>
      <c r="O285" s="286"/>
      <c r="P285" s="289"/>
      <c r="Q285" s="286"/>
      <c r="R285" s="263"/>
      <c r="S285" s="295"/>
      <c r="T285" s="295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6"/>
      <c r="F286" s="286"/>
      <c r="G286" s="286"/>
      <c r="H286" s="286"/>
      <c r="I286" s="286"/>
      <c r="J286" s="286"/>
      <c r="K286" s="286"/>
      <c r="L286" s="286"/>
      <c r="M286" s="286"/>
      <c r="N286" s="286"/>
      <c r="O286" s="286"/>
      <c r="P286" s="289"/>
      <c r="Q286" s="286"/>
      <c r="R286" s="263"/>
      <c r="S286" s="295"/>
      <c r="T286" s="295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6"/>
      <c r="F287" s="286"/>
      <c r="G287" s="286"/>
      <c r="H287" s="286"/>
      <c r="I287" s="286"/>
      <c r="J287" s="286"/>
      <c r="K287" s="286"/>
      <c r="L287" s="286"/>
      <c r="M287" s="286"/>
      <c r="N287" s="286"/>
      <c r="O287" s="286"/>
      <c r="P287" s="289"/>
      <c r="Q287" s="286"/>
      <c r="R287" s="263"/>
      <c r="S287" s="295"/>
      <c r="T287" s="295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6"/>
      <c r="F288" s="286"/>
      <c r="G288" s="286"/>
      <c r="H288" s="286"/>
      <c r="I288" s="286"/>
      <c r="J288" s="286"/>
      <c r="K288" s="286"/>
      <c r="L288" s="286"/>
      <c r="M288" s="286"/>
      <c r="N288" s="286"/>
      <c r="O288" s="286"/>
      <c r="P288" s="289"/>
      <c r="Q288" s="286"/>
      <c r="R288" s="263"/>
      <c r="S288" s="295"/>
      <c r="T288" s="295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6"/>
      <c r="F289" s="286"/>
      <c r="G289" s="286"/>
      <c r="H289" s="286"/>
      <c r="I289" s="286"/>
      <c r="J289" s="286"/>
      <c r="K289" s="286"/>
      <c r="L289" s="286"/>
      <c r="M289" s="286"/>
      <c r="N289" s="286"/>
      <c r="O289" s="286"/>
      <c r="P289" s="289"/>
      <c r="Q289" s="286"/>
      <c r="R289" s="263"/>
      <c r="S289" s="295"/>
      <c r="T289" s="295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6"/>
      <c r="F290" s="286"/>
      <c r="G290" s="286"/>
      <c r="H290" s="286"/>
      <c r="I290" s="286"/>
      <c r="J290" s="286"/>
      <c r="K290" s="286"/>
      <c r="L290" s="286"/>
      <c r="M290" s="286"/>
      <c r="N290" s="286"/>
      <c r="O290" s="286"/>
      <c r="P290" s="289"/>
      <c r="Q290" s="286"/>
      <c r="R290" s="263"/>
      <c r="S290" s="295"/>
      <c r="T290" s="295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6"/>
      <c r="F291" s="286"/>
      <c r="G291" s="286"/>
      <c r="H291" s="286"/>
      <c r="I291" s="286"/>
      <c r="J291" s="286"/>
      <c r="K291" s="286"/>
      <c r="L291" s="286"/>
      <c r="M291" s="286"/>
      <c r="N291" s="286"/>
      <c r="O291" s="286"/>
      <c r="P291" s="289"/>
      <c r="Q291" s="286"/>
      <c r="R291" s="263"/>
      <c r="S291" s="295"/>
      <c r="T291" s="295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6"/>
      <c r="F292" s="286"/>
      <c r="G292" s="286"/>
      <c r="H292" s="286"/>
      <c r="I292" s="286"/>
      <c r="J292" s="286"/>
      <c r="K292" s="286"/>
      <c r="L292" s="286"/>
      <c r="M292" s="286"/>
      <c r="N292" s="286"/>
      <c r="O292" s="286"/>
      <c r="P292" s="289"/>
      <c r="Q292" s="286"/>
      <c r="R292" s="263"/>
      <c r="S292" s="295"/>
      <c r="T292" s="295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6"/>
      <c r="F293" s="286"/>
      <c r="G293" s="286"/>
      <c r="H293" s="286"/>
      <c r="I293" s="286"/>
      <c r="J293" s="286"/>
      <c r="K293" s="286"/>
      <c r="L293" s="286"/>
      <c r="M293" s="286"/>
      <c r="N293" s="286"/>
      <c r="O293" s="286"/>
      <c r="P293" s="289"/>
      <c r="Q293" s="286"/>
      <c r="R293" s="263"/>
      <c r="S293" s="295"/>
      <c r="T293" s="295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6"/>
      <c r="F294" s="286"/>
      <c r="G294" s="286"/>
      <c r="H294" s="286"/>
      <c r="I294" s="286"/>
      <c r="J294" s="286"/>
      <c r="K294" s="286"/>
      <c r="L294" s="286"/>
      <c r="M294" s="286"/>
      <c r="N294" s="286"/>
      <c r="O294" s="286"/>
      <c r="P294" s="289"/>
      <c r="Q294" s="286"/>
      <c r="R294" s="263"/>
      <c r="S294" s="295"/>
      <c r="T294" s="295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6"/>
      <c r="F295" s="286"/>
      <c r="G295" s="286"/>
      <c r="H295" s="286"/>
      <c r="I295" s="286"/>
      <c r="J295" s="286"/>
      <c r="K295" s="286"/>
      <c r="L295" s="286"/>
      <c r="M295" s="286"/>
      <c r="N295" s="286"/>
      <c r="O295" s="286"/>
      <c r="P295" s="289"/>
      <c r="Q295" s="286"/>
      <c r="R295" s="263"/>
      <c r="S295" s="295"/>
      <c r="T295" s="295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6"/>
      <c r="F296" s="286"/>
      <c r="G296" s="286"/>
      <c r="H296" s="286"/>
      <c r="I296" s="286"/>
      <c r="J296" s="286"/>
      <c r="K296" s="286"/>
      <c r="L296" s="286"/>
      <c r="M296" s="286"/>
      <c r="N296" s="286"/>
      <c r="O296" s="286"/>
      <c r="P296" s="289"/>
      <c r="Q296" s="286"/>
      <c r="R296" s="263"/>
      <c r="S296" s="295"/>
      <c r="T296" s="295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6"/>
      <c r="F297" s="286"/>
      <c r="G297" s="286"/>
      <c r="H297" s="286"/>
      <c r="I297" s="286"/>
      <c r="J297" s="286"/>
      <c r="K297" s="286"/>
      <c r="L297" s="286"/>
      <c r="M297" s="286"/>
      <c r="N297" s="286"/>
      <c r="O297" s="286"/>
      <c r="P297" s="289"/>
      <c r="Q297" s="286"/>
      <c r="R297" s="263"/>
      <c r="S297" s="295"/>
      <c r="T297" s="295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6"/>
      <c r="F298" s="286"/>
      <c r="G298" s="286"/>
      <c r="H298" s="286"/>
      <c r="I298" s="286"/>
      <c r="J298" s="286"/>
      <c r="K298" s="286"/>
      <c r="L298" s="286"/>
      <c r="M298" s="286"/>
      <c r="N298" s="286"/>
      <c r="O298" s="286"/>
      <c r="P298" s="289"/>
      <c r="Q298" s="286"/>
      <c r="R298" s="263"/>
      <c r="S298" s="295"/>
      <c r="T298" s="295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6"/>
      <c r="F299" s="286"/>
      <c r="G299" s="286"/>
      <c r="H299" s="286"/>
      <c r="I299" s="286"/>
      <c r="J299" s="286"/>
      <c r="K299" s="286"/>
      <c r="L299" s="286"/>
      <c r="M299" s="286"/>
      <c r="N299" s="286"/>
      <c r="O299" s="286"/>
      <c r="P299" s="289"/>
      <c r="Q299" s="286"/>
      <c r="R299" s="263"/>
      <c r="S299" s="295"/>
      <c r="T299" s="295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6"/>
      <c r="F300" s="286"/>
      <c r="G300" s="286"/>
      <c r="H300" s="286"/>
      <c r="I300" s="286"/>
      <c r="J300" s="286"/>
      <c r="K300" s="286"/>
      <c r="L300" s="286"/>
      <c r="M300" s="286"/>
      <c r="N300" s="286"/>
      <c r="O300" s="286"/>
      <c r="P300" s="289"/>
      <c r="Q300" s="286"/>
      <c r="R300" s="263"/>
      <c r="S300" s="295"/>
      <c r="T300" s="295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6"/>
      <c r="F301" s="286"/>
      <c r="G301" s="286"/>
      <c r="H301" s="286"/>
      <c r="I301" s="286"/>
      <c r="J301" s="286"/>
      <c r="K301" s="286"/>
      <c r="L301" s="286"/>
      <c r="M301" s="286"/>
      <c r="N301" s="286"/>
      <c r="O301" s="286"/>
      <c r="P301" s="289"/>
      <c r="Q301" s="286"/>
      <c r="R301" s="263"/>
      <c r="S301" s="295"/>
      <c r="T301" s="295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6"/>
      <c r="F302" s="286"/>
      <c r="G302" s="286"/>
      <c r="H302" s="286"/>
      <c r="I302" s="286"/>
      <c r="J302" s="286"/>
      <c r="K302" s="286"/>
      <c r="L302" s="286"/>
      <c r="M302" s="286"/>
      <c r="N302" s="286"/>
      <c r="O302" s="286"/>
      <c r="P302" s="289"/>
      <c r="Q302" s="286"/>
      <c r="R302" s="263"/>
      <c r="S302" s="295"/>
      <c r="T302" s="295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6"/>
      <c r="F303" s="286"/>
      <c r="G303" s="286"/>
      <c r="H303" s="286"/>
      <c r="I303" s="286"/>
      <c r="J303" s="286"/>
      <c r="K303" s="286"/>
      <c r="L303" s="286"/>
      <c r="M303" s="286"/>
      <c r="N303" s="286"/>
      <c r="O303" s="286"/>
      <c r="P303" s="289"/>
      <c r="Q303" s="286"/>
      <c r="R303" s="263"/>
      <c r="S303" s="295"/>
      <c r="T303" s="295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6"/>
      <c r="F304" s="286"/>
      <c r="G304" s="286"/>
      <c r="H304" s="286"/>
      <c r="I304" s="286"/>
      <c r="J304" s="286"/>
      <c r="K304" s="286"/>
      <c r="L304" s="286"/>
      <c r="M304" s="286"/>
      <c r="N304" s="286"/>
      <c r="O304" s="286"/>
      <c r="P304" s="289"/>
      <c r="Q304" s="286"/>
      <c r="R304" s="263"/>
      <c r="S304" s="295"/>
      <c r="T304" s="295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6"/>
      <c r="F305" s="286"/>
      <c r="G305" s="286"/>
      <c r="H305" s="286"/>
      <c r="I305" s="286"/>
      <c r="J305" s="286"/>
      <c r="K305" s="286"/>
      <c r="L305" s="286"/>
      <c r="M305" s="286"/>
      <c r="N305" s="286"/>
      <c r="O305" s="286"/>
      <c r="P305" s="289"/>
      <c r="Q305" s="286"/>
      <c r="R305" s="263"/>
      <c r="S305" s="295"/>
      <c r="T305" s="295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6"/>
      <c r="F306" s="286"/>
      <c r="G306" s="286"/>
      <c r="H306" s="286"/>
      <c r="I306" s="286"/>
      <c r="J306" s="286"/>
      <c r="K306" s="286"/>
      <c r="L306" s="286"/>
      <c r="M306" s="286"/>
      <c r="N306" s="286"/>
      <c r="O306" s="286"/>
      <c r="P306" s="289"/>
      <c r="Q306" s="286"/>
      <c r="R306" s="263"/>
      <c r="S306" s="295"/>
      <c r="T306" s="295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6"/>
      <c r="F307" s="286"/>
      <c r="G307" s="286"/>
      <c r="H307" s="286"/>
      <c r="I307" s="286"/>
      <c r="J307" s="286"/>
      <c r="K307" s="286"/>
      <c r="L307" s="286"/>
      <c r="M307" s="286"/>
      <c r="N307" s="286"/>
      <c r="O307" s="286"/>
      <c r="P307" s="289"/>
      <c r="Q307" s="286"/>
      <c r="R307" s="263"/>
      <c r="S307" s="295"/>
      <c r="T307" s="295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6"/>
      <c r="F308" s="286"/>
      <c r="G308" s="286"/>
      <c r="H308" s="286"/>
      <c r="I308" s="286"/>
      <c r="J308" s="286"/>
      <c r="K308" s="286"/>
      <c r="L308" s="286"/>
      <c r="M308" s="286"/>
      <c r="N308" s="286"/>
      <c r="O308" s="286"/>
      <c r="P308" s="289"/>
      <c r="Q308" s="286"/>
      <c r="R308" s="263"/>
      <c r="S308" s="295"/>
      <c r="T308" s="295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6"/>
      <c r="F309" s="286"/>
      <c r="G309" s="286"/>
      <c r="H309" s="286"/>
      <c r="I309" s="286"/>
      <c r="J309" s="286"/>
      <c r="K309" s="286"/>
      <c r="L309" s="286"/>
      <c r="M309" s="286"/>
      <c r="N309" s="286"/>
      <c r="O309" s="286"/>
      <c r="P309" s="289"/>
      <c r="Q309" s="286"/>
      <c r="R309" s="263"/>
      <c r="S309" s="295"/>
      <c r="T309" s="295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6"/>
      <c r="F310" s="286"/>
      <c r="G310" s="286"/>
      <c r="H310" s="286"/>
      <c r="I310" s="286"/>
      <c r="J310" s="286"/>
      <c r="K310" s="286"/>
      <c r="L310" s="286"/>
      <c r="M310" s="286"/>
      <c r="N310" s="286"/>
      <c r="O310" s="286"/>
      <c r="P310" s="289"/>
      <c r="Q310" s="286"/>
      <c r="R310" s="263"/>
      <c r="S310" s="295"/>
      <c r="T310" s="295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6"/>
      <c r="F311" s="286"/>
      <c r="G311" s="286"/>
      <c r="H311" s="286"/>
      <c r="I311" s="286"/>
      <c r="J311" s="286"/>
      <c r="K311" s="286"/>
      <c r="L311" s="286"/>
      <c r="M311" s="286"/>
      <c r="N311" s="286"/>
      <c r="O311" s="286"/>
      <c r="P311" s="289"/>
      <c r="Q311" s="286"/>
      <c r="R311" s="263"/>
      <c r="S311" s="295"/>
      <c r="T311" s="295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6"/>
      <c r="F312" s="286"/>
      <c r="G312" s="286"/>
      <c r="H312" s="286"/>
      <c r="I312" s="286"/>
      <c r="J312" s="286"/>
      <c r="K312" s="286"/>
      <c r="L312" s="286"/>
      <c r="M312" s="286"/>
      <c r="N312" s="286"/>
      <c r="O312" s="286"/>
      <c r="P312" s="289"/>
      <c r="Q312" s="286"/>
      <c r="R312" s="263"/>
      <c r="S312" s="295"/>
      <c r="T312" s="295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6"/>
      <c r="F313" s="286"/>
      <c r="G313" s="286"/>
      <c r="H313" s="286"/>
      <c r="I313" s="286"/>
      <c r="J313" s="286"/>
      <c r="K313" s="286"/>
      <c r="L313" s="286"/>
      <c r="M313" s="286"/>
      <c r="N313" s="286"/>
      <c r="O313" s="286"/>
      <c r="P313" s="289"/>
      <c r="Q313" s="286"/>
      <c r="R313" s="263"/>
      <c r="S313" s="295"/>
      <c r="T313" s="295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6"/>
      <c r="F314" s="286"/>
      <c r="G314" s="286"/>
      <c r="H314" s="286"/>
      <c r="I314" s="286"/>
      <c r="J314" s="286"/>
      <c r="K314" s="286"/>
      <c r="L314" s="286"/>
      <c r="M314" s="286"/>
      <c r="N314" s="286"/>
      <c r="O314" s="286"/>
      <c r="P314" s="289"/>
      <c r="Q314" s="286"/>
      <c r="R314" s="263"/>
      <c r="S314" s="295"/>
      <c r="T314" s="295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6"/>
      <c r="F315" s="286"/>
      <c r="G315" s="286"/>
      <c r="H315" s="286"/>
      <c r="I315" s="286"/>
      <c r="J315" s="286"/>
      <c r="K315" s="286"/>
      <c r="L315" s="286"/>
      <c r="M315" s="286"/>
      <c r="N315" s="286"/>
      <c r="O315" s="286"/>
      <c r="P315" s="289"/>
      <c r="Q315" s="286"/>
      <c r="R315" s="263"/>
      <c r="S315" s="295"/>
      <c r="T315" s="295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6"/>
      <c r="F316" s="286"/>
      <c r="G316" s="286"/>
      <c r="H316" s="286"/>
      <c r="I316" s="286"/>
      <c r="J316" s="286"/>
      <c r="K316" s="286"/>
      <c r="L316" s="286"/>
      <c r="M316" s="286"/>
      <c r="N316" s="286"/>
      <c r="O316" s="286"/>
      <c r="P316" s="289"/>
      <c r="Q316" s="286"/>
      <c r="R316" s="263"/>
      <c r="S316" s="295"/>
      <c r="T316" s="295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6"/>
      <c r="F317" s="286"/>
      <c r="G317" s="286"/>
      <c r="H317" s="286"/>
      <c r="I317" s="286"/>
      <c r="J317" s="286"/>
      <c r="K317" s="286"/>
      <c r="L317" s="286"/>
      <c r="M317" s="286"/>
      <c r="N317" s="286"/>
      <c r="O317" s="286"/>
      <c r="P317" s="289"/>
      <c r="Q317" s="286"/>
      <c r="R317" s="263"/>
      <c r="S317" s="295"/>
      <c r="T317" s="295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6"/>
      <c r="F318" s="286"/>
      <c r="G318" s="286"/>
      <c r="H318" s="286"/>
      <c r="I318" s="286"/>
      <c r="J318" s="286"/>
      <c r="K318" s="286"/>
      <c r="L318" s="286"/>
      <c r="M318" s="286"/>
      <c r="N318" s="286"/>
      <c r="O318" s="286"/>
      <c r="P318" s="289"/>
      <c r="Q318" s="286"/>
      <c r="R318" s="263"/>
      <c r="S318" s="295"/>
      <c r="T318" s="295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6"/>
      <c r="F319" s="286"/>
      <c r="G319" s="286"/>
      <c r="H319" s="286"/>
      <c r="I319" s="286"/>
      <c r="J319" s="286"/>
      <c r="K319" s="286"/>
      <c r="L319" s="286"/>
      <c r="M319" s="286"/>
      <c r="N319" s="286"/>
      <c r="O319" s="286"/>
      <c r="P319" s="289"/>
      <c r="Q319" s="286"/>
      <c r="R319" s="263"/>
      <c r="S319" s="295"/>
      <c r="T319" s="295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6"/>
      <c r="F320" s="286"/>
      <c r="G320" s="286"/>
      <c r="H320" s="286"/>
      <c r="I320" s="286"/>
      <c r="J320" s="286"/>
      <c r="K320" s="286"/>
      <c r="L320" s="286"/>
      <c r="M320" s="286"/>
      <c r="N320" s="286"/>
      <c r="O320" s="286"/>
      <c r="P320" s="289"/>
      <c r="Q320" s="286"/>
      <c r="R320" s="263"/>
      <c r="S320" s="295"/>
      <c r="T320" s="295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6"/>
      <c r="F321" s="286"/>
      <c r="G321" s="286"/>
      <c r="H321" s="286"/>
      <c r="I321" s="286"/>
      <c r="J321" s="286"/>
      <c r="K321" s="286"/>
      <c r="L321" s="286"/>
      <c r="M321" s="286"/>
      <c r="N321" s="286"/>
      <c r="O321" s="286"/>
      <c r="P321" s="289"/>
      <c r="Q321" s="286"/>
      <c r="R321" s="263"/>
      <c r="S321" s="295"/>
      <c r="T321" s="295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6"/>
      <c r="F322" s="286"/>
      <c r="G322" s="286"/>
      <c r="H322" s="286"/>
      <c r="I322" s="286"/>
      <c r="J322" s="286"/>
      <c r="K322" s="286"/>
      <c r="L322" s="286"/>
      <c r="M322" s="286"/>
      <c r="N322" s="286"/>
      <c r="O322" s="286"/>
      <c r="P322" s="289"/>
      <c r="Q322" s="286"/>
      <c r="R322" s="263"/>
      <c r="S322" s="295"/>
      <c r="T322" s="295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6"/>
      <c r="F323" s="286"/>
      <c r="G323" s="286"/>
      <c r="H323" s="286"/>
      <c r="I323" s="286"/>
      <c r="J323" s="286"/>
      <c r="K323" s="286"/>
      <c r="L323" s="286"/>
      <c r="M323" s="286"/>
      <c r="N323" s="286"/>
      <c r="O323" s="286"/>
      <c r="P323" s="289"/>
      <c r="Q323" s="286"/>
      <c r="R323" s="263"/>
      <c r="S323" s="295"/>
      <c r="T323" s="295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6"/>
      <c r="F324" s="286"/>
      <c r="G324" s="286"/>
      <c r="H324" s="286"/>
      <c r="I324" s="286"/>
      <c r="J324" s="286"/>
      <c r="K324" s="286"/>
      <c r="L324" s="286"/>
      <c r="M324" s="286"/>
      <c r="N324" s="286"/>
      <c r="O324" s="286"/>
      <c r="P324" s="289"/>
      <c r="Q324" s="286"/>
      <c r="R324" s="263"/>
      <c r="S324" s="295"/>
      <c r="T324" s="295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6"/>
      <c r="F325" s="286"/>
      <c r="G325" s="286"/>
      <c r="H325" s="286"/>
      <c r="I325" s="286"/>
      <c r="J325" s="286"/>
      <c r="K325" s="286"/>
      <c r="L325" s="286"/>
      <c r="M325" s="286"/>
      <c r="N325" s="286"/>
      <c r="O325" s="286"/>
      <c r="P325" s="289"/>
      <c r="Q325" s="286"/>
      <c r="R325" s="263"/>
      <c r="S325" s="295"/>
      <c r="T325" s="295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6"/>
      <c r="F326" s="286"/>
      <c r="G326" s="286"/>
      <c r="H326" s="286"/>
      <c r="I326" s="286"/>
      <c r="J326" s="286"/>
      <c r="K326" s="286"/>
      <c r="L326" s="286"/>
      <c r="M326" s="286"/>
      <c r="N326" s="286"/>
      <c r="O326" s="286"/>
      <c r="P326" s="289"/>
      <c r="Q326" s="286"/>
      <c r="R326" s="263"/>
      <c r="S326" s="295"/>
      <c r="T326" s="295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6"/>
      <c r="F327" s="286"/>
      <c r="G327" s="286"/>
      <c r="H327" s="286"/>
      <c r="I327" s="286"/>
      <c r="J327" s="286"/>
      <c r="K327" s="286"/>
      <c r="L327" s="286"/>
      <c r="M327" s="286"/>
      <c r="N327" s="286"/>
      <c r="O327" s="286"/>
      <c r="P327" s="289"/>
      <c r="Q327" s="286"/>
      <c r="R327" s="263"/>
      <c r="S327" s="295"/>
      <c r="T327" s="295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6"/>
      <c r="F328" s="286"/>
      <c r="G328" s="286"/>
      <c r="H328" s="286"/>
      <c r="I328" s="286"/>
      <c r="J328" s="286"/>
      <c r="K328" s="286"/>
      <c r="L328" s="286"/>
      <c r="M328" s="286"/>
      <c r="N328" s="286"/>
      <c r="O328" s="286"/>
      <c r="P328" s="289"/>
      <c r="Q328" s="286"/>
      <c r="R328" s="263"/>
      <c r="S328" s="295"/>
      <c r="T328" s="295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6"/>
      <c r="F329" s="286"/>
      <c r="G329" s="286"/>
      <c r="H329" s="286"/>
      <c r="I329" s="286"/>
      <c r="J329" s="286"/>
      <c r="K329" s="286"/>
      <c r="L329" s="286"/>
      <c r="M329" s="286"/>
      <c r="N329" s="286"/>
      <c r="O329" s="286"/>
      <c r="P329" s="289"/>
      <c r="Q329" s="286"/>
      <c r="R329" s="263"/>
      <c r="S329" s="295"/>
      <c r="T329" s="295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6"/>
      <c r="F330" s="286"/>
      <c r="G330" s="286"/>
      <c r="H330" s="286"/>
      <c r="I330" s="286"/>
      <c r="J330" s="286"/>
      <c r="K330" s="286"/>
      <c r="L330" s="286"/>
      <c r="M330" s="286"/>
      <c r="N330" s="286"/>
      <c r="O330" s="286"/>
      <c r="P330" s="289"/>
      <c r="Q330" s="286"/>
      <c r="R330" s="263"/>
      <c r="S330" s="295"/>
      <c r="T330" s="295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6"/>
      <c r="F331" s="286"/>
      <c r="G331" s="286"/>
      <c r="H331" s="286"/>
      <c r="I331" s="286"/>
      <c r="J331" s="286"/>
      <c r="K331" s="286"/>
      <c r="L331" s="286"/>
      <c r="M331" s="286"/>
      <c r="N331" s="286"/>
      <c r="O331" s="286"/>
      <c r="P331" s="289"/>
      <c r="Q331" s="286"/>
      <c r="R331" s="263"/>
      <c r="S331" s="295"/>
      <c r="T331" s="295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6"/>
      <c r="F332" s="286"/>
      <c r="G332" s="286"/>
      <c r="H332" s="286"/>
      <c r="I332" s="286"/>
      <c r="J332" s="286"/>
      <c r="K332" s="286"/>
      <c r="L332" s="286"/>
      <c r="M332" s="286"/>
      <c r="N332" s="286"/>
      <c r="O332" s="286"/>
      <c r="P332" s="289"/>
      <c r="Q332" s="286"/>
      <c r="R332" s="263"/>
      <c r="S332" s="295"/>
      <c r="T332" s="295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6"/>
      <c r="F333" s="286"/>
      <c r="G333" s="286"/>
      <c r="H333" s="286"/>
      <c r="I333" s="286"/>
      <c r="J333" s="286"/>
      <c r="K333" s="286"/>
      <c r="L333" s="286"/>
      <c r="M333" s="286"/>
      <c r="N333" s="286"/>
      <c r="O333" s="286"/>
      <c r="P333" s="289"/>
      <c r="Q333" s="286"/>
      <c r="R333" s="263"/>
      <c r="S333" s="295"/>
      <c r="T333" s="295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6"/>
      <c r="F334" s="286"/>
      <c r="G334" s="286"/>
      <c r="H334" s="286"/>
      <c r="I334" s="286"/>
      <c r="J334" s="286"/>
      <c r="K334" s="286"/>
      <c r="L334" s="286"/>
      <c r="M334" s="286"/>
      <c r="N334" s="286"/>
      <c r="O334" s="286"/>
      <c r="P334" s="289"/>
      <c r="Q334" s="286"/>
      <c r="R334" s="263"/>
      <c r="S334" s="295"/>
      <c r="T334" s="295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6"/>
      <c r="F335" s="286"/>
      <c r="G335" s="286"/>
      <c r="H335" s="286"/>
      <c r="I335" s="286"/>
      <c r="J335" s="286"/>
      <c r="K335" s="286"/>
      <c r="L335" s="286"/>
      <c r="M335" s="286"/>
      <c r="N335" s="286"/>
      <c r="O335" s="286"/>
      <c r="P335" s="289"/>
      <c r="Q335" s="286"/>
      <c r="R335" s="263"/>
      <c r="S335" s="295"/>
      <c r="T335" s="295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6"/>
      <c r="F336" s="286"/>
      <c r="G336" s="286"/>
      <c r="H336" s="286"/>
      <c r="I336" s="286"/>
      <c r="J336" s="286"/>
      <c r="K336" s="286"/>
      <c r="L336" s="286"/>
      <c r="M336" s="286"/>
      <c r="N336" s="286"/>
      <c r="O336" s="286"/>
      <c r="P336" s="289"/>
      <c r="Q336" s="286"/>
      <c r="R336" s="263"/>
      <c r="S336" s="295"/>
      <c r="T336" s="295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6"/>
      <c r="F337" s="286"/>
      <c r="G337" s="286"/>
      <c r="H337" s="286"/>
      <c r="I337" s="286"/>
      <c r="J337" s="286"/>
      <c r="K337" s="286"/>
      <c r="L337" s="286"/>
      <c r="M337" s="286"/>
      <c r="N337" s="286"/>
      <c r="O337" s="286"/>
      <c r="P337" s="289"/>
      <c r="Q337" s="286"/>
      <c r="R337" s="263"/>
      <c r="S337" s="295"/>
      <c r="T337" s="295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6"/>
      <c r="F338" s="286"/>
      <c r="G338" s="286"/>
      <c r="H338" s="286"/>
      <c r="I338" s="286"/>
      <c r="J338" s="286"/>
      <c r="K338" s="286"/>
      <c r="L338" s="286"/>
      <c r="M338" s="286"/>
      <c r="N338" s="286"/>
      <c r="O338" s="286"/>
      <c r="P338" s="289"/>
      <c r="Q338" s="286"/>
      <c r="R338" s="263"/>
      <c r="S338" s="295"/>
      <c r="T338" s="295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6"/>
      <c r="F339" s="286"/>
      <c r="G339" s="286"/>
      <c r="H339" s="286"/>
      <c r="I339" s="286"/>
      <c r="J339" s="286"/>
      <c r="K339" s="286"/>
      <c r="L339" s="286"/>
      <c r="M339" s="286"/>
      <c r="N339" s="286"/>
      <c r="O339" s="286"/>
      <c r="P339" s="289"/>
      <c r="Q339" s="286"/>
      <c r="R339" s="263"/>
      <c r="S339" s="295"/>
      <c r="T339" s="295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6"/>
      <c r="F340" s="286"/>
      <c r="G340" s="286"/>
      <c r="H340" s="286"/>
      <c r="I340" s="286"/>
      <c r="J340" s="286"/>
      <c r="K340" s="286"/>
      <c r="L340" s="286"/>
      <c r="M340" s="286"/>
      <c r="N340" s="286"/>
      <c r="O340" s="286"/>
      <c r="P340" s="289"/>
      <c r="Q340" s="286"/>
      <c r="R340" s="263"/>
      <c r="S340" s="295"/>
      <c r="T340" s="295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6"/>
      <c r="F341" s="286"/>
      <c r="G341" s="286"/>
      <c r="H341" s="286"/>
      <c r="I341" s="286"/>
      <c r="J341" s="286"/>
      <c r="K341" s="286"/>
      <c r="L341" s="286"/>
      <c r="M341" s="286"/>
      <c r="N341" s="286"/>
      <c r="O341" s="286"/>
      <c r="P341" s="289"/>
      <c r="Q341" s="286"/>
      <c r="R341" s="263"/>
      <c r="S341" s="295"/>
      <c r="T341" s="295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6"/>
      <c r="F342" s="286"/>
      <c r="G342" s="286"/>
      <c r="H342" s="286"/>
      <c r="I342" s="286"/>
      <c r="J342" s="286"/>
      <c r="K342" s="286"/>
      <c r="L342" s="286"/>
      <c r="M342" s="286"/>
      <c r="N342" s="286"/>
      <c r="O342" s="286"/>
      <c r="P342" s="289"/>
      <c r="Q342" s="286"/>
      <c r="R342" s="263"/>
      <c r="S342" s="295"/>
      <c r="T342" s="295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6"/>
      <c r="F343" s="286"/>
      <c r="G343" s="286"/>
      <c r="H343" s="286"/>
      <c r="I343" s="286"/>
      <c r="J343" s="286"/>
      <c r="K343" s="286"/>
      <c r="L343" s="286"/>
      <c r="M343" s="286"/>
      <c r="N343" s="286"/>
      <c r="O343" s="286"/>
      <c r="P343" s="289"/>
      <c r="Q343" s="286"/>
      <c r="R343" s="263"/>
      <c r="S343" s="295"/>
      <c r="T343" s="295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6"/>
      <c r="F344" s="286"/>
      <c r="G344" s="286"/>
      <c r="H344" s="286"/>
      <c r="I344" s="286"/>
      <c r="J344" s="286"/>
      <c r="K344" s="286"/>
      <c r="L344" s="286"/>
      <c r="M344" s="286"/>
      <c r="N344" s="286"/>
      <c r="O344" s="286"/>
      <c r="P344" s="289"/>
      <c r="Q344" s="286"/>
      <c r="R344" s="263"/>
      <c r="S344" s="295"/>
      <c r="T344" s="295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6"/>
      <c r="F345" s="286"/>
      <c r="G345" s="286"/>
      <c r="H345" s="286"/>
      <c r="I345" s="286"/>
      <c r="J345" s="286"/>
      <c r="K345" s="286"/>
      <c r="L345" s="286"/>
      <c r="M345" s="286"/>
      <c r="N345" s="286"/>
      <c r="O345" s="286"/>
      <c r="P345" s="289"/>
      <c r="Q345" s="286"/>
      <c r="R345" s="263"/>
      <c r="S345" s="295"/>
      <c r="T345" s="295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6"/>
      <c r="F346" s="286"/>
      <c r="G346" s="286"/>
      <c r="H346" s="286"/>
      <c r="I346" s="286"/>
      <c r="J346" s="286"/>
      <c r="K346" s="286"/>
      <c r="L346" s="286"/>
      <c r="M346" s="286"/>
      <c r="N346" s="286"/>
      <c r="O346" s="286"/>
      <c r="P346" s="289"/>
      <c r="Q346" s="286"/>
      <c r="R346" s="263"/>
      <c r="S346" s="295"/>
      <c r="T346" s="295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6"/>
      <c r="F347" s="286"/>
      <c r="G347" s="286"/>
      <c r="H347" s="286"/>
      <c r="I347" s="286"/>
      <c r="J347" s="286"/>
      <c r="K347" s="286"/>
      <c r="L347" s="286"/>
      <c r="M347" s="286"/>
      <c r="N347" s="286"/>
      <c r="O347" s="286"/>
      <c r="P347" s="289"/>
      <c r="Q347" s="286"/>
      <c r="R347" s="263"/>
      <c r="S347" s="295"/>
      <c r="T347" s="295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6"/>
      <c r="F348" s="286"/>
      <c r="G348" s="286"/>
      <c r="H348" s="286"/>
      <c r="I348" s="286"/>
      <c r="J348" s="286"/>
      <c r="K348" s="286"/>
      <c r="L348" s="286"/>
      <c r="M348" s="286"/>
      <c r="N348" s="286"/>
      <c r="O348" s="286"/>
      <c r="P348" s="289"/>
      <c r="Q348" s="286"/>
      <c r="R348" s="263"/>
      <c r="S348" s="295"/>
      <c r="T348" s="295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6"/>
      <c r="F349" s="286"/>
      <c r="G349" s="286"/>
      <c r="H349" s="286"/>
      <c r="I349" s="286"/>
      <c r="J349" s="286"/>
      <c r="K349" s="286"/>
      <c r="L349" s="286"/>
      <c r="M349" s="286"/>
      <c r="N349" s="286"/>
      <c r="O349" s="286"/>
      <c r="P349" s="289"/>
      <c r="Q349" s="286"/>
      <c r="R349" s="263"/>
      <c r="S349" s="295"/>
      <c r="T349" s="295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6"/>
      <c r="F350" s="286"/>
      <c r="G350" s="286"/>
      <c r="H350" s="286"/>
      <c r="I350" s="286"/>
      <c r="J350" s="286"/>
      <c r="K350" s="286"/>
      <c r="L350" s="286"/>
      <c r="M350" s="286"/>
      <c r="N350" s="286"/>
      <c r="O350" s="286"/>
      <c r="P350" s="289"/>
      <c r="Q350" s="286"/>
      <c r="R350" s="263"/>
      <c r="S350" s="295"/>
      <c r="T350" s="295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6"/>
      <c r="F351" s="286"/>
      <c r="G351" s="286"/>
      <c r="H351" s="286"/>
      <c r="I351" s="286"/>
      <c r="J351" s="286"/>
      <c r="K351" s="286"/>
      <c r="L351" s="286"/>
      <c r="M351" s="286"/>
      <c r="N351" s="286"/>
      <c r="O351" s="286"/>
      <c r="P351" s="289"/>
      <c r="Q351" s="286"/>
      <c r="R351" s="263"/>
      <c r="S351" s="295"/>
      <c r="T351" s="295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6"/>
      <c r="F352" s="286"/>
      <c r="G352" s="286"/>
      <c r="H352" s="286"/>
      <c r="I352" s="286"/>
      <c r="J352" s="286"/>
      <c r="K352" s="286"/>
      <c r="L352" s="286"/>
      <c r="M352" s="286"/>
      <c r="N352" s="286"/>
      <c r="O352" s="286"/>
      <c r="P352" s="289"/>
      <c r="Q352" s="286"/>
      <c r="R352" s="263"/>
      <c r="S352" s="295"/>
      <c r="T352" s="295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6"/>
      <c r="F353" s="286"/>
      <c r="G353" s="286"/>
      <c r="H353" s="286"/>
      <c r="I353" s="286"/>
      <c r="J353" s="286"/>
      <c r="K353" s="286"/>
      <c r="L353" s="286"/>
      <c r="M353" s="286"/>
      <c r="N353" s="286"/>
      <c r="O353" s="286"/>
      <c r="P353" s="289"/>
      <c r="Q353" s="286"/>
      <c r="R353" s="263"/>
      <c r="S353" s="295"/>
      <c r="T353" s="295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6"/>
      <c r="F354" s="286"/>
      <c r="G354" s="286"/>
      <c r="H354" s="286"/>
      <c r="I354" s="286"/>
      <c r="J354" s="286"/>
      <c r="K354" s="286"/>
      <c r="L354" s="286"/>
      <c r="M354" s="286"/>
      <c r="N354" s="286"/>
      <c r="O354" s="286"/>
      <c r="P354" s="289"/>
      <c r="Q354" s="286"/>
      <c r="R354" s="263"/>
      <c r="S354" s="295"/>
      <c r="T354" s="295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6"/>
      <c r="F355" s="286"/>
      <c r="G355" s="286"/>
      <c r="H355" s="286"/>
      <c r="I355" s="286"/>
      <c r="J355" s="286"/>
      <c r="K355" s="286"/>
      <c r="L355" s="286"/>
      <c r="M355" s="286"/>
      <c r="N355" s="286"/>
      <c r="O355" s="286"/>
      <c r="P355" s="289"/>
      <c r="Q355" s="286"/>
      <c r="R355" s="263"/>
      <c r="S355" s="295"/>
      <c r="T355" s="295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6"/>
      <c r="F356" s="286"/>
      <c r="G356" s="286"/>
      <c r="H356" s="286"/>
      <c r="I356" s="286"/>
      <c r="J356" s="286"/>
      <c r="K356" s="286"/>
      <c r="L356" s="286"/>
      <c r="M356" s="286"/>
      <c r="N356" s="286"/>
      <c r="O356" s="286"/>
      <c r="P356" s="289"/>
      <c r="Q356" s="286"/>
      <c r="R356" s="263"/>
      <c r="S356" s="295"/>
      <c r="T356" s="295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6"/>
      <c r="F357" s="286"/>
      <c r="G357" s="286"/>
      <c r="H357" s="286"/>
      <c r="I357" s="286"/>
      <c r="J357" s="286"/>
      <c r="K357" s="286"/>
      <c r="L357" s="286"/>
      <c r="M357" s="286"/>
      <c r="N357" s="286"/>
      <c r="O357" s="286"/>
      <c r="P357" s="289"/>
      <c r="Q357" s="286"/>
      <c r="R357" s="263"/>
      <c r="S357" s="295"/>
      <c r="T357" s="295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6"/>
      <c r="F358" s="286"/>
      <c r="G358" s="286"/>
      <c r="H358" s="286"/>
      <c r="I358" s="286"/>
      <c r="J358" s="286"/>
      <c r="K358" s="286"/>
      <c r="L358" s="286"/>
      <c r="M358" s="286"/>
      <c r="N358" s="286"/>
      <c r="O358" s="286"/>
      <c r="P358" s="289"/>
      <c r="Q358" s="286"/>
      <c r="R358" s="263"/>
      <c r="S358" s="295"/>
      <c r="T358" s="295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6"/>
      <c r="F359" s="286"/>
      <c r="G359" s="286"/>
      <c r="H359" s="286"/>
      <c r="I359" s="286"/>
      <c r="J359" s="286"/>
      <c r="K359" s="286"/>
      <c r="L359" s="286"/>
      <c r="M359" s="286"/>
      <c r="N359" s="286"/>
      <c r="O359" s="286"/>
      <c r="P359" s="289"/>
      <c r="Q359" s="286"/>
      <c r="R359" s="263"/>
      <c r="S359" s="295"/>
      <c r="T359" s="295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6"/>
      <c r="F360" s="286"/>
      <c r="G360" s="286"/>
      <c r="H360" s="286"/>
      <c r="I360" s="286"/>
      <c r="J360" s="286"/>
      <c r="K360" s="286"/>
      <c r="L360" s="286"/>
      <c r="M360" s="286"/>
      <c r="N360" s="286"/>
      <c r="O360" s="286"/>
      <c r="P360" s="289"/>
      <c r="Q360" s="286"/>
      <c r="R360" s="263"/>
      <c r="S360" s="295"/>
      <c r="T360" s="295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6"/>
      <c r="F361" s="286"/>
      <c r="G361" s="286"/>
      <c r="H361" s="286"/>
      <c r="I361" s="286"/>
      <c r="J361" s="286"/>
      <c r="K361" s="286"/>
      <c r="L361" s="286"/>
      <c r="M361" s="286"/>
      <c r="N361" s="286"/>
      <c r="O361" s="286"/>
      <c r="P361" s="289"/>
      <c r="Q361" s="286"/>
      <c r="R361" s="263"/>
      <c r="S361" s="295"/>
      <c r="T361" s="295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6"/>
      <c r="F362" s="286"/>
      <c r="G362" s="286"/>
      <c r="H362" s="286"/>
      <c r="I362" s="286"/>
      <c r="J362" s="286"/>
      <c r="K362" s="286"/>
      <c r="L362" s="286"/>
      <c r="M362" s="286"/>
      <c r="N362" s="286"/>
      <c r="O362" s="286"/>
      <c r="P362" s="289"/>
      <c r="Q362" s="286"/>
      <c r="R362" s="263"/>
      <c r="S362" s="295"/>
      <c r="T362" s="295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6"/>
      <c r="F363" s="286"/>
      <c r="G363" s="286"/>
      <c r="H363" s="286"/>
      <c r="I363" s="286"/>
      <c r="J363" s="286"/>
      <c r="K363" s="286"/>
      <c r="L363" s="286"/>
      <c r="M363" s="286"/>
      <c r="N363" s="286"/>
      <c r="O363" s="286"/>
      <c r="P363" s="289"/>
      <c r="Q363" s="286"/>
      <c r="R363" s="263"/>
      <c r="S363" s="295"/>
      <c r="T363" s="295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6"/>
      <c r="F364" s="286"/>
      <c r="G364" s="286"/>
      <c r="H364" s="286"/>
      <c r="I364" s="286"/>
      <c r="J364" s="286"/>
      <c r="K364" s="286"/>
      <c r="L364" s="286"/>
      <c r="M364" s="286"/>
      <c r="N364" s="286"/>
      <c r="O364" s="286"/>
      <c r="P364" s="289"/>
      <c r="Q364" s="286"/>
      <c r="R364" s="263"/>
      <c r="S364" s="295"/>
      <c r="T364" s="295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6"/>
      <c r="F365" s="286"/>
      <c r="G365" s="286"/>
      <c r="H365" s="286"/>
      <c r="I365" s="286"/>
      <c r="J365" s="286"/>
      <c r="K365" s="286"/>
      <c r="L365" s="286"/>
      <c r="M365" s="286"/>
      <c r="N365" s="286"/>
      <c r="O365" s="286"/>
      <c r="P365" s="289"/>
      <c r="Q365" s="286"/>
      <c r="R365" s="263"/>
      <c r="S365" s="295"/>
      <c r="T365" s="295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6"/>
      <c r="F366" s="286"/>
      <c r="G366" s="286"/>
      <c r="H366" s="286"/>
      <c r="I366" s="286"/>
      <c r="J366" s="286"/>
      <c r="K366" s="286"/>
      <c r="L366" s="286"/>
      <c r="M366" s="286"/>
      <c r="N366" s="286"/>
      <c r="O366" s="286"/>
      <c r="P366" s="289"/>
      <c r="Q366" s="286"/>
      <c r="R366" s="263"/>
      <c r="S366" s="295"/>
      <c r="T366" s="295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6"/>
      <c r="F367" s="286"/>
      <c r="G367" s="286"/>
      <c r="H367" s="286"/>
      <c r="I367" s="286"/>
      <c r="J367" s="286"/>
      <c r="K367" s="286"/>
      <c r="L367" s="286"/>
      <c r="M367" s="286"/>
      <c r="N367" s="286"/>
      <c r="O367" s="286"/>
      <c r="P367" s="289"/>
      <c r="Q367" s="286"/>
      <c r="R367" s="263"/>
      <c r="S367" s="295"/>
      <c r="T367" s="295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6"/>
      <c r="F368" s="286"/>
      <c r="G368" s="286"/>
      <c r="H368" s="286"/>
      <c r="I368" s="286"/>
      <c r="J368" s="286"/>
      <c r="K368" s="286"/>
      <c r="L368" s="286"/>
      <c r="M368" s="286"/>
      <c r="N368" s="286"/>
      <c r="O368" s="286"/>
      <c r="P368" s="289"/>
      <c r="Q368" s="286"/>
      <c r="R368" s="263"/>
      <c r="S368" s="295"/>
      <c r="T368" s="295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6"/>
      <c r="F369" s="286"/>
      <c r="G369" s="286"/>
      <c r="H369" s="286"/>
      <c r="I369" s="286"/>
      <c r="J369" s="286"/>
      <c r="K369" s="286"/>
      <c r="L369" s="286"/>
      <c r="M369" s="286"/>
      <c r="N369" s="286"/>
      <c r="O369" s="286"/>
      <c r="P369" s="289"/>
      <c r="Q369" s="286"/>
      <c r="R369" s="263"/>
      <c r="S369" s="295"/>
      <c r="T369" s="295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6"/>
      <c r="F370" s="286"/>
      <c r="G370" s="286"/>
      <c r="H370" s="286"/>
      <c r="I370" s="286"/>
      <c r="J370" s="286"/>
      <c r="K370" s="286"/>
      <c r="L370" s="286"/>
      <c r="M370" s="286"/>
      <c r="N370" s="286"/>
      <c r="O370" s="286"/>
      <c r="P370" s="289"/>
      <c r="Q370" s="286"/>
      <c r="R370" s="263"/>
      <c r="S370" s="295"/>
      <c r="T370" s="295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6"/>
      <c r="F371" s="286"/>
      <c r="G371" s="286"/>
      <c r="H371" s="286"/>
      <c r="I371" s="286"/>
      <c r="J371" s="286"/>
      <c r="K371" s="286"/>
      <c r="L371" s="286"/>
      <c r="M371" s="286"/>
      <c r="N371" s="286"/>
      <c r="O371" s="286"/>
      <c r="P371" s="289"/>
      <c r="Q371" s="286"/>
      <c r="R371" s="263"/>
      <c r="S371" s="295"/>
      <c r="T371" s="295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6"/>
      <c r="F372" s="286"/>
      <c r="G372" s="286"/>
      <c r="H372" s="286"/>
      <c r="I372" s="286"/>
      <c r="J372" s="286"/>
      <c r="K372" s="286"/>
      <c r="L372" s="286"/>
      <c r="M372" s="286"/>
      <c r="N372" s="286"/>
      <c r="O372" s="286"/>
      <c r="P372" s="289"/>
      <c r="Q372" s="286"/>
      <c r="R372" s="263"/>
      <c r="S372" s="295"/>
      <c r="T372" s="295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6"/>
      <c r="F373" s="286"/>
      <c r="G373" s="286"/>
      <c r="H373" s="286"/>
      <c r="I373" s="286"/>
      <c r="J373" s="286"/>
      <c r="K373" s="286"/>
      <c r="L373" s="286"/>
      <c r="M373" s="286"/>
      <c r="N373" s="286"/>
      <c r="O373" s="286"/>
      <c r="P373" s="289"/>
      <c r="Q373" s="286"/>
      <c r="R373" s="263"/>
      <c r="S373" s="295"/>
      <c r="T373" s="295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6"/>
      <c r="F374" s="286"/>
      <c r="G374" s="286"/>
      <c r="H374" s="286"/>
      <c r="I374" s="286"/>
      <c r="J374" s="286"/>
      <c r="K374" s="286"/>
      <c r="L374" s="286"/>
      <c r="M374" s="286"/>
      <c r="N374" s="286"/>
      <c r="O374" s="286"/>
      <c r="P374" s="289"/>
      <c r="Q374" s="286"/>
      <c r="R374" s="263"/>
      <c r="S374" s="295"/>
      <c r="T374" s="295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6"/>
      <c r="F375" s="286"/>
      <c r="G375" s="286"/>
      <c r="H375" s="286"/>
      <c r="I375" s="286"/>
      <c r="J375" s="286"/>
      <c r="K375" s="286"/>
      <c r="L375" s="286"/>
      <c r="M375" s="286"/>
      <c r="N375" s="286"/>
      <c r="O375" s="286"/>
      <c r="P375" s="289"/>
      <c r="Q375" s="286"/>
      <c r="R375" s="263"/>
      <c r="S375" s="295"/>
      <c r="T375" s="295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6"/>
      <c r="F376" s="286"/>
      <c r="G376" s="286"/>
      <c r="H376" s="286"/>
      <c r="I376" s="286"/>
      <c r="J376" s="286"/>
      <c r="K376" s="286"/>
      <c r="L376" s="286"/>
      <c r="M376" s="286"/>
      <c r="N376" s="286"/>
      <c r="O376" s="286"/>
      <c r="P376" s="289"/>
      <c r="Q376" s="286"/>
      <c r="R376" s="263"/>
      <c r="S376" s="295"/>
      <c r="T376" s="295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6"/>
      <c r="F377" s="286"/>
      <c r="G377" s="286"/>
      <c r="H377" s="286"/>
      <c r="I377" s="286"/>
      <c r="J377" s="286"/>
      <c r="K377" s="286"/>
      <c r="L377" s="286"/>
      <c r="M377" s="286"/>
      <c r="N377" s="286"/>
      <c r="O377" s="286"/>
      <c r="P377" s="289"/>
      <c r="Q377" s="286"/>
      <c r="R377" s="263"/>
      <c r="S377" s="295"/>
      <c r="T377" s="295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6"/>
      <c r="F378" s="286"/>
      <c r="G378" s="286"/>
      <c r="H378" s="286"/>
      <c r="I378" s="286"/>
      <c r="J378" s="286"/>
      <c r="K378" s="286"/>
      <c r="L378" s="286"/>
      <c r="M378" s="286"/>
      <c r="N378" s="286"/>
      <c r="O378" s="286"/>
      <c r="P378" s="289"/>
      <c r="Q378" s="286"/>
      <c r="R378" s="263"/>
      <c r="S378" s="295"/>
      <c r="T378" s="295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6"/>
      <c r="F379" s="286"/>
      <c r="G379" s="286"/>
      <c r="H379" s="286"/>
      <c r="I379" s="286"/>
      <c r="J379" s="286"/>
      <c r="K379" s="286"/>
      <c r="L379" s="286"/>
      <c r="M379" s="286"/>
      <c r="N379" s="286"/>
      <c r="O379" s="286"/>
      <c r="P379" s="289"/>
      <c r="Q379" s="286"/>
      <c r="R379" s="263"/>
      <c r="S379" s="295"/>
      <c r="T379" s="295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6"/>
      <c r="F380" s="286"/>
      <c r="G380" s="286"/>
      <c r="H380" s="286"/>
      <c r="I380" s="286"/>
      <c r="J380" s="286"/>
      <c r="K380" s="286"/>
      <c r="L380" s="286"/>
      <c r="M380" s="286"/>
      <c r="N380" s="286"/>
      <c r="O380" s="286"/>
      <c r="P380" s="289"/>
      <c r="Q380" s="286"/>
      <c r="R380" s="263"/>
      <c r="S380" s="295"/>
      <c r="T380" s="295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6"/>
      <c r="F381" s="286"/>
      <c r="G381" s="286"/>
      <c r="H381" s="286"/>
      <c r="I381" s="286"/>
      <c r="J381" s="286"/>
      <c r="K381" s="286"/>
      <c r="L381" s="286"/>
      <c r="M381" s="286"/>
      <c r="N381" s="286"/>
      <c r="O381" s="286"/>
      <c r="P381" s="289"/>
      <c r="Q381" s="286"/>
      <c r="R381" s="263"/>
      <c r="S381" s="295"/>
      <c r="T381" s="295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6"/>
      <c r="F382" s="286"/>
      <c r="G382" s="286"/>
      <c r="H382" s="286"/>
      <c r="I382" s="286"/>
      <c r="J382" s="286"/>
      <c r="K382" s="286"/>
      <c r="L382" s="286"/>
      <c r="M382" s="286"/>
      <c r="N382" s="286"/>
      <c r="O382" s="286"/>
      <c r="P382" s="289"/>
      <c r="Q382" s="286"/>
      <c r="R382" s="263"/>
      <c r="S382" s="295"/>
      <c r="T382" s="295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6"/>
      <c r="F383" s="286"/>
      <c r="G383" s="286"/>
      <c r="H383" s="286"/>
      <c r="I383" s="286"/>
      <c r="J383" s="286"/>
      <c r="K383" s="286"/>
      <c r="L383" s="286"/>
      <c r="M383" s="286"/>
      <c r="N383" s="286"/>
      <c r="O383" s="286"/>
      <c r="P383" s="289"/>
      <c r="Q383" s="286"/>
      <c r="R383" s="263"/>
      <c r="S383" s="295"/>
      <c r="T383" s="295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6"/>
      <c r="F384" s="286"/>
      <c r="G384" s="286"/>
      <c r="H384" s="286"/>
      <c r="I384" s="286"/>
      <c r="J384" s="286"/>
      <c r="K384" s="286"/>
      <c r="L384" s="286"/>
      <c r="M384" s="286"/>
      <c r="N384" s="286"/>
      <c r="O384" s="286"/>
      <c r="P384" s="289"/>
      <c r="Q384" s="286"/>
      <c r="R384" s="263"/>
      <c r="S384" s="295"/>
      <c r="T384" s="295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6"/>
      <c r="F385" s="286"/>
      <c r="G385" s="286"/>
      <c r="H385" s="286"/>
      <c r="I385" s="286"/>
      <c r="J385" s="286"/>
      <c r="K385" s="286"/>
      <c r="L385" s="286"/>
      <c r="M385" s="286"/>
      <c r="N385" s="286"/>
      <c r="O385" s="286"/>
      <c r="P385" s="289"/>
      <c r="Q385" s="286"/>
      <c r="R385" s="263"/>
      <c r="S385" s="295"/>
      <c r="T385" s="295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6"/>
      <c r="F386" s="286"/>
      <c r="G386" s="286"/>
      <c r="H386" s="286"/>
      <c r="I386" s="286"/>
      <c r="J386" s="286"/>
      <c r="K386" s="286"/>
      <c r="L386" s="286"/>
      <c r="M386" s="286"/>
      <c r="N386" s="286"/>
      <c r="O386" s="286"/>
      <c r="P386" s="289"/>
      <c r="Q386" s="286"/>
      <c r="R386" s="263"/>
      <c r="S386" s="295"/>
      <c r="T386" s="295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6"/>
      <c r="F387" s="286"/>
      <c r="G387" s="286"/>
      <c r="H387" s="286"/>
      <c r="I387" s="286"/>
      <c r="J387" s="286"/>
      <c r="K387" s="286"/>
      <c r="L387" s="286"/>
      <c r="M387" s="286"/>
      <c r="N387" s="286"/>
      <c r="O387" s="286"/>
      <c r="P387" s="289"/>
      <c r="Q387" s="286"/>
      <c r="R387" s="263"/>
      <c r="S387" s="295"/>
      <c r="T387" s="295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6"/>
      <c r="F388" s="286"/>
      <c r="G388" s="286"/>
      <c r="H388" s="286"/>
      <c r="I388" s="286"/>
      <c r="J388" s="286"/>
      <c r="K388" s="286"/>
      <c r="L388" s="286"/>
      <c r="M388" s="286"/>
      <c r="N388" s="286"/>
      <c r="O388" s="286"/>
      <c r="P388" s="289"/>
      <c r="Q388" s="286"/>
      <c r="R388" s="263"/>
      <c r="S388" s="295"/>
      <c r="T388" s="295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6"/>
      <c r="F389" s="286"/>
      <c r="G389" s="286"/>
      <c r="H389" s="286"/>
      <c r="I389" s="286"/>
      <c r="J389" s="286"/>
      <c r="K389" s="286"/>
      <c r="L389" s="286"/>
      <c r="M389" s="286"/>
      <c r="N389" s="286"/>
      <c r="O389" s="286"/>
      <c r="P389" s="289"/>
      <c r="Q389" s="286"/>
      <c r="R389" s="263"/>
      <c r="S389" s="295"/>
      <c r="T389" s="295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6"/>
      <c r="F390" s="286"/>
      <c r="G390" s="286"/>
      <c r="H390" s="286"/>
      <c r="I390" s="286"/>
      <c r="J390" s="286"/>
      <c r="K390" s="286"/>
      <c r="L390" s="286"/>
      <c r="M390" s="286"/>
      <c r="N390" s="286"/>
      <c r="O390" s="286"/>
      <c r="P390" s="289"/>
      <c r="Q390" s="286"/>
      <c r="R390" s="263"/>
      <c r="S390" s="295"/>
      <c r="T390" s="295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6"/>
      <c r="F391" s="286"/>
      <c r="G391" s="286"/>
      <c r="H391" s="286"/>
      <c r="I391" s="286"/>
      <c r="J391" s="286"/>
      <c r="K391" s="286"/>
      <c r="L391" s="286"/>
      <c r="M391" s="286"/>
      <c r="N391" s="286"/>
      <c r="O391" s="286"/>
      <c r="P391" s="289"/>
      <c r="Q391" s="286"/>
      <c r="R391" s="263"/>
      <c r="S391" s="295"/>
      <c r="T391" s="295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6"/>
      <c r="F392" s="286"/>
      <c r="G392" s="286"/>
      <c r="H392" s="286"/>
      <c r="I392" s="286"/>
      <c r="J392" s="286"/>
      <c r="K392" s="286"/>
      <c r="L392" s="286"/>
      <c r="M392" s="286"/>
      <c r="N392" s="286"/>
      <c r="O392" s="286"/>
      <c r="P392" s="289"/>
      <c r="Q392" s="286"/>
      <c r="R392" s="263"/>
      <c r="S392" s="295"/>
      <c r="T392" s="295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6"/>
      <c r="F393" s="286"/>
      <c r="G393" s="286"/>
      <c r="H393" s="286"/>
      <c r="I393" s="286"/>
      <c r="J393" s="286"/>
      <c r="K393" s="286"/>
      <c r="L393" s="286"/>
      <c r="M393" s="286"/>
      <c r="N393" s="286"/>
      <c r="O393" s="286"/>
      <c r="P393" s="289"/>
      <c r="Q393" s="286"/>
      <c r="R393" s="263"/>
      <c r="S393" s="295"/>
      <c r="T393" s="295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6"/>
      <c r="F394" s="286"/>
      <c r="G394" s="286"/>
      <c r="H394" s="286"/>
      <c r="I394" s="286"/>
      <c r="J394" s="286"/>
      <c r="K394" s="286"/>
      <c r="L394" s="286"/>
      <c r="M394" s="286"/>
      <c r="N394" s="286"/>
      <c r="O394" s="286"/>
      <c r="P394" s="289"/>
      <c r="Q394" s="286"/>
      <c r="R394" s="263"/>
      <c r="S394" s="295"/>
      <c r="T394" s="295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6"/>
      <c r="F395" s="286"/>
      <c r="G395" s="286"/>
      <c r="H395" s="286"/>
      <c r="I395" s="286"/>
      <c r="J395" s="286"/>
      <c r="K395" s="286"/>
      <c r="L395" s="286"/>
      <c r="M395" s="286"/>
      <c r="N395" s="286"/>
      <c r="O395" s="286"/>
      <c r="P395" s="289"/>
      <c r="Q395" s="286"/>
      <c r="R395" s="263"/>
      <c r="S395" s="295"/>
      <c r="T395" s="295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6"/>
      <c r="F396" s="286"/>
      <c r="G396" s="286"/>
      <c r="H396" s="286"/>
      <c r="I396" s="286"/>
      <c r="J396" s="286"/>
      <c r="K396" s="286"/>
      <c r="L396" s="286"/>
      <c r="M396" s="286"/>
      <c r="N396" s="286"/>
      <c r="O396" s="286"/>
      <c r="P396" s="289"/>
      <c r="Q396" s="286"/>
      <c r="R396" s="263"/>
      <c r="S396" s="295"/>
      <c r="T396" s="295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6"/>
      <c r="F397" s="286"/>
      <c r="G397" s="286"/>
      <c r="H397" s="286"/>
      <c r="I397" s="286"/>
      <c r="J397" s="286"/>
      <c r="K397" s="286"/>
      <c r="L397" s="286"/>
      <c r="M397" s="286"/>
      <c r="N397" s="286"/>
      <c r="O397" s="286"/>
      <c r="P397" s="289"/>
      <c r="Q397" s="286"/>
      <c r="R397" s="263"/>
      <c r="S397" s="295"/>
      <c r="T397" s="295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6"/>
      <c r="F398" s="286"/>
      <c r="G398" s="286"/>
      <c r="H398" s="286"/>
      <c r="I398" s="286"/>
      <c r="J398" s="286"/>
      <c r="K398" s="286"/>
      <c r="L398" s="286"/>
      <c r="M398" s="286"/>
      <c r="N398" s="286"/>
      <c r="O398" s="286"/>
      <c r="P398" s="289"/>
      <c r="Q398" s="286"/>
      <c r="R398" s="263"/>
      <c r="S398" s="295"/>
      <c r="T398" s="295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6"/>
      <c r="F399" s="286"/>
      <c r="G399" s="286"/>
      <c r="H399" s="286"/>
      <c r="I399" s="286"/>
      <c r="J399" s="286"/>
      <c r="K399" s="286"/>
      <c r="L399" s="286"/>
      <c r="M399" s="286"/>
      <c r="N399" s="286"/>
      <c r="O399" s="286"/>
      <c r="P399" s="289"/>
      <c r="Q399" s="286"/>
      <c r="R399" s="263"/>
      <c r="S399" s="295"/>
      <c r="T399" s="295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6"/>
      <c r="F400" s="286"/>
      <c r="G400" s="286"/>
      <c r="H400" s="286"/>
      <c r="I400" s="286"/>
      <c r="J400" s="286"/>
      <c r="K400" s="286"/>
      <c r="L400" s="286"/>
      <c r="M400" s="286"/>
      <c r="N400" s="286"/>
      <c r="O400" s="286"/>
      <c r="P400" s="289"/>
      <c r="Q400" s="286"/>
      <c r="R400" s="263"/>
      <c r="S400" s="295"/>
      <c r="T400" s="295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6"/>
      <c r="F401" s="286"/>
      <c r="G401" s="286"/>
      <c r="H401" s="286"/>
      <c r="I401" s="286"/>
      <c r="J401" s="286"/>
      <c r="K401" s="286"/>
      <c r="L401" s="286"/>
      <c r="M401" s="286"/>
      <c r="N401" s="286"/>
      <c r="O401" s="286"/>
      <c r="P401" s="289"/>
      <c r="Q401" s="286"/>
      <c r="R401" s="263"/>
      <c r="S401" s="295"/>
      <c r="T401" s="295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6"/>
      <c r="F402" s="286"/>
      <c r="G402" s="286"/>
      <c r="H402" s="286"/>
      <c r="I402" s="286"/>
      <c r="J402" s="286"/>
      <c r="K402" s="286"/>
      <c r="L402" s="286"/>
      <c r="M402" s="286"/>
      <c r="N402" s="286"/>
      <c r="O402" s="286"/>
      <c r="P402" s="289"/>
      <c r="Q402" s="286"/>
      <c r="R402" s="263"/>
      <c r="S402" s="295"/>
      <c r="T402" s="295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6"/>
      <c r="F403" s="286"/>
      <c r="G403" s="286"/>
      <c r="H403" s="286"/>
      <c r="I403" s="286"/>
      <c r="J403" s="286"/>
      <c r="K403" s="286"/>
      <c r="L403" s="286"/>
      <c r="M403" s="286"/>
      <c r="N403" s="286"/>
      <c r="O403" s="286"/>
      <c r="P403" s="289"/>
      <c r="Q403" s="286"/>
      <c r="R403" s="263"/>
      <c r="S403" s="295"/>
      <c r="T403" s="295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6"/>
      <c r="F404" s="286"/>
      <c r="G404" s="286"/>
      <c r="H404" s="286"/>
      <c r="I404" s="286"/>
      <c r="J404" s="286"/>
      <c r="K404" s="286"/>
      <c r="L404" s="286"/>
      <c r="M404" s="286"/>
      <c r="N404" s="286"/>
      <c r="O404" s="286"/>
      <c r="P404" s="289"/>
      <c r="Q404" s="286"/>
      <c r="R404" s="263"/>
      <c r="S404" s="295"/>
      <c r="T404" s="295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6"/>
      <c r="F405" s="286"/>
      <c r="G405" s="286"/>
      <c r="H405" s="286"/>
      <c r="I405" s="286"/>
      <c r="J405" s="286"/>
      <c r="K405" s="286"/>
      <c r="L405" s="286"/>
      <c r="M405" s="286"/>
      <c r="N405" s="286"/>
      <c r="O405" s="286"/>
      <c r="P405" s="289"/>
      <c r="Q405" s="286"/>
      <c r="R405" s="263"/>
      <c r="S405" s="295"/>
      <c r="T405" s="295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6"/>
      <c r="F406" s="286"/>
      <c r="G406" s="286"/>
      <c r="H406" s="286"/>
      <c r="I406" s="286"/>
      <c r="J406" s="286"/>
      <c r="K406" s="286"/>
      <c r="L406" s="286"/>
      <c r="M406" s="286"/>
      <c r="N406" s="286"/>
      <c r="O406" s="286"/>
      <c r="P406" s="289"/>
      <c r="Q406" s="286"/>
      <c r="R406" s="263"/>
      <c r="S406" s="295"/>
      <c r="T406" s="295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6"/>
      <c r="F407" s="286"/>
      <c r="G407" s="286"/>
      <c r="H407" s="286"/>
      <c r="I407" s="286"/>
      <c r="J407" s="286"/>
      <c r="K407" s="286"/>
      <c r="L407" s="286"/>
      <c r="M407" s="286"/>
      <c r="N407" s="286"/>
      <c r="O407" s="286"/>
      <c r="P407" s="289"/>
      <c r="Q407" s="286"/>
      <c r="R407" s="263"/>
      <c r="S407" s="295"/>
      <c r="T407" s="295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6"/>
      <c r="F408" s="286"/>
      <c r="G408" s="286"/>
      <c r="H408" s="286"/>
      <c r="I408" s="286"/>
      <c r="J408" s="286"/>
      <c r="K408" s="286"/>
      <c r="L408" s="286"/>
      <c r="M408" s="286"/>
      <c r="N408" s="286"/>
      <c r="O408" s="286"/>
      <c r="P408" s="289"/>
      <c r="Q408" s="286"/>
      <c r="R408" s="263"/>
      <c r="S408" s="295"/>
      <c r="T408" s="295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6"/>
      <c r="F409" s="286"/>
      <c r="G409" s="286"/>
      <c r="H409" s="286"/>
      <c r="I409" s="286"/>
      <c r="J409" s="286"/>
      <c r="K409" s="286"/>
      <c r="L409" s="286"/>
      <c r="M409" s="286"/>
      <c r="N409" s="286"/>
      <c r="O409" s="286"/>
      <c r="P409" s="289"/>
      <c r="Q409" s="286"/>
      <c r="R409" s="263"/>
      <c r="S409" s="295"/>
      <c r="T409" s="295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6"/>
      <c r="F410" s="286"/>
      <c r="G410" s="286"/>
      <c r="H410" s="286"/>
      <c r="I410" s="286"/>
      <c r="J410" s="286"/>
      <c r="K410" s="286"/>
      <c r="L410" s="286"/>
      <c r="M410" s="286"/>
      <c r="N410" s="286"/>
      <c r="O410" s="286"/>
      <c r="P410" s="289"/>
      <c r="Q410" s="286"/>
      <c r="R410" s="263"/>
      <c r="S410" s="295"/>
      <c r="T410" s="295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6"/>
      <c r="F411" s="286"/>
      <c r="G411" s="286"/>
      <c r="H411" s="286"/>
      <c r="I411" s="286"/>
      <c r="J411" s="286"/>
      <c r="K411" s="286"/>
      <c r="L411" s="286"/>
      <c r="M411" s="286"/>
      <c r="N411" s="286"/>
      <c r="O411" s="286"/>
      <c r="P411" s="289"/>
      <c r="Q411" s="286"/>
      <c r="R411" s="263"/>
      <c r="S411" s="295"/>
      <c r="T411" s="295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6"/>
      <c r="F412" s="286"/>
      <c r="G412" s="286"/>
      <c r="H412" s="286"/>
      <c r="I412" s="286"/>
      <c r="J412" s="286"/>
      <c r="K412" s="286"/>
      <c r="L412" s="286"/>
      <c r="M412" s="286"/>
      <c r="N412" s="286"/>
      <c r="O412" s="286"/>
      <c r="P412" s="289"/>
      <c r="Q412" s="286"/>
      <c r="R412" s="263"/>
      <c r="S412" s="295"/>
      <c r="T412" s="295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6"/>
      <c r="F413" s="286"/>
      <c r="G413" s="286"/>
      <c r="H413" s="286"/>
      <c r="I413" s="286"/>
      <c r="J413" s="286"/>
      <c r="K413" s="286"/>
      <c r="L413" s="286"/>
      <c r="M413" s="286"/>
      <c r="N413" s="286"/>
      <c r="O413" s="286"/>
      <c r="P413" s="289"/>
      <c r="Q413" s="286"/>
      <c r="R413" s="263"/>
      <c r="S413" s="295"/>
      <c r="T413" s="295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6"/>
      <c r="F414" s="286"/>
      <c r="G414" s="286"/>
      <c r="H414" s="286"/>
      <c r="I414" s="286"/>
      <c r="J414" s="286"/>
      <c r="K414" s="286"/>
      <c r="L414" s="286"/>
      <c r="M414" s="286"/>
      <c r="N414" s="286"/>
      <c r="O414" s="286"/>
      <c r="P414" s="289"/>
      <c r="Q414" s="286"/>
      <c r="R414" s="263"/>
      <c r="S414" s="295"/>
      <c r="T414" s="295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6"/>
      <c r="F415" s="286"/>
      <c r="G415" s="286"/>
      <c r="H415" s="286"/>
      <c r="I415" s="286"/>
      <c r="J415" s="286"/>
      <c r="K415" s="286"/>
      <c r="L415" s="286"/>
      <c r="M415" s="286"/>
      <c r="N415" s="286"/>
      <c r="O415" s="286"/>
      <c r="P415" s="289"/>
      <c r="Q415" s="286"/>
      <c r="R415" s="263"/>
      <c r="S415" s="295"/>
      <c r="T415" s="295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6"/>
      <c r="F416" s="286"/>
      <c r="G416" s="286"/>
      <c r="H416" s="286"/>
      <c r="I416" s="286"/>
      <c r="J416" s="286"/>
      <c r="K416" s="286"/>
      <c r="L416" s="286"/>
      <c r="M416" s="286"/>
      <c r="N416" s="286"/>
      <c r="O416" s="286"/>
      <c r="P416" s="289"/>
      <c r="Q416" s="286"/>
      <c r="R416" s="263"/>
      <c r="S416" s="295"/>
      <c r="T416" s="295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6"/>
      <c r="F417" s="286"/>
      <c r="G417" s="286"/>
      <c r="H417" s="286"/>
      <c r="I417" s="286"/>
      <c r="J417" s="286"/>
      <c r="K417" s="286"/>
      <c r="L417" s="286"/>
      <c r="M417" s="286"/>
      <c r="N417" s="286"/>
      <c r="O417" s="286"/>
      <c r="P417" s="289"/>
      <c r="Q417" s="286"/>
      <c r="R417" s="263"/>
      <c r="S417" s="295"/>
      <c r="T417" s="295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6"/>
      <c r="F418" s="286"/>
      <c r="G418" s="286"/>
      <c r="H418" s="286"/>
      <c r="I418" s="286"/>
      <c r="J418" s="286"/>
      <c r="K418" s="286"/>
      <c r="L418" s="286"/>
      <c r="M418" s="286"/>
      <c r="N418" s="286"/>
      <c r="O418" s="286"/>
      <c r="P418" s="289"/>
      <c r="Q418" s="286"/>
      <c r="R418" s="263"/>
      <c r="S418" s="295"/>
      <c r="T418" s="295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6"/>
      <c r="F419" s="286"/>
      <c r="G419" s="286"/>
      <c r="H419" s="286"/>
      <c r="I419" s="286"/>
      <c r="J419" s="286"/>
      <c r="K419" s="286"/>
      <c r="L419" s="286"/>
      <c r="M419" s="286"/>
      <c r="N419" s="286"/>
      <c r="O419" s="286"/>
      <c r="P419" s="289"/>
      <c r="Q419" s="286"/>
      <c r="R419" s="263"/>
      <c r="S419" s="295"/>
      <c r="T419" s="295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6"/>
      <c r="F420" s="286"/>
      <c r="G420" s="286"/>
      <c r="H420" s="286"/>
      <c r="I420" s="286"/>
      <c r="J420" s="286"/>
      <c r="K420" s="286"/>
      <c r="L420" s="286"/>
      <c r="M420" s="286"/>
      <c r="N420" s="286"/>
      <c r="O420" s="286"/>
      <c r="P420" s="289"/>
      <c r="Q420" s="286"/>
      <c r="R420" s="263"/>
      <c r="S420" s="295"/>
      <c r="T420" s="295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6"/>
      <c r="F421" s="286"/>
      <c r="G421" s="286"/>
      <c r="H421" s="286"/>
      <c r="I421" s="286"/>
      <c r="J421" s="286"/>
      <c r="K421" s="286"/>
      <c r="L421" s="286"/>
      <c r="M421" s="286"/>
      <c r="N421" s="286"/>
      <c r="O421" s="286"/>
      <c r="P421" s="289"/>
      <c r="Q421" s="286"/>
      <c r="R421" s="263"/>
      <c r="S421" s="295"/>
      <c r="T421" s="295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6"/>
      <c r="F422" s="286"/>
      <c r="G422" s="286"/>
      <c r="H422" s="286"/>
      <c r="I422" s="286"/>
      <c r="J422" s="286"/>
      <c r="K422" s="286"/>
      <c r="L422" s="286"/>
      <c r="M422" s="286"/>
      <c r="N422" s="286"/>
      <c r="O422" s="286"/>
      <c r="P422" s="289"/>
      <c r="Q422" s="286"/>
      <c r="R422" s="263"/>
      <c r="S422" s="295"/>
      <c r="T422" s="295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6"/>
      <c r="F423" s="286"/>
      <c r="G423" s="286"/>
      <c r="H423" s="286"/>
      <c r="I423" s="286"/>
      <c r="J423" s="286"/>
      <c r="K423" s="286"/>
      <c r="L423" s="286"/>
      <c r="M423" s="286"/>
      <c r="N423" s="286"/>
      <c r="O423" s="286"/>
      <c r="P423" s="289"/>
      <c r="Q423" s="286"/>
      <c r="R423" s="263"/>
      <c r="S423" s="295"/>
      <c r="T423" s="295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6"/>
      <c r="F424" s="286"/>
      <c r="G424" s="286"/>
      <c r="H424" s="286"/>
      <c r="I424" s="286"/>
      <c r="J424" s="286"/>
      <c r="K424" s="286"/>
      <c r="L424" s="286"/>
      <c r="M424" s="286"/>
      <c r="N424" s="286"/>
      <c r="O424" s="286"/>
      <c r="P424" s="289"/>
      <c r="Q424" s="286"/>
      <c r="R424" s="263"/>
      <c r="S424" s="295"/>
      <c r="T424" s="295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6"/>
      <c r="F425" s="286"/>
      <c r="G425" s="286"/>
      <c r="H425" s="286"/>
      <c r="I425" s="286"/>
      <c r="J425" s="286"/>
      <c r="K425" s="286"/>
      <c r="L425" s="286"/>
      <c r="M425" s="286"/>
      <c r="N425" s="286"/>
      <c r="O425" s="286"/>
      <c r="P425" s="289"/>
      <c r="Q425" s="286"/>
      <c r="R425" s="263"/>
      <c r="S425" s="295"/>
      <c r="T425" s="295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6"/>
      <c r="F426" s="286"/>
      <c r="G426" s="286"/>
      <c r="H426" s="286"/>
      <c r="I426" s="286"/>
      <c r="J426" s="286"/>
      <c r="K426" s="286"/>
      <c r="L426" s="286"/>
      <c r="M426" s="286"/>
      <c r="N426" s="286"/>
      <c r="O426" s="286"/>
      <c r="P426" s="289"/>
      <c r="Q426" s="286"/>
      <c r="R426" s="263"/>
      <c r="S426" s="295"/>
      <c r="T426" s="295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6"/>
      <c r="F427" s="286"/>
      <c r="G427" s="286"/>
      <c r="H427" s="286"/>
      <c r="I427" s="286"/>
      <c r="J427" s="286"/>
      <c r="K427" s="286"/>
      <c r="L427" s="286"/>
      <c r="M427" s="286"/>
      <c r="N427" s="286"/>
      <c r="O427" s="286"/>
      <c r="P427" s="289"/>
      <c r="Q427" s="286"/>
      <c r="R427" s="263"/>
      <c r="S427" s="295"/>
      <c r="T427" s="295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6"/>
      <c r="F428" s="286"/>
      <c r="G428" s="286"/>
      <c r="H428" s="286"/>
      <c r="I428" s="286"/>
      <c r="J428" s="286"/>
      <c r="K428" s="286"/>
      <c r="L428" s="286"/>
      <c r="M428" s="286"/>
      <c r="N428" s="286"/>
      <c r="O428" s="286"/>
      <c r="P428" s="289"/>
      <c r="Q428" s="286"/>
      <c r="R428" s="263"/>
      <c r="S428" s="295"/>
      <c r="T428" s="295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6"/>
      <c r="F429" s="286"/>
      <c r="G429" s="286"/>
      <c r="H429" s="286"/>
      <c r="I429" s="286"/>
      <c r="J429" s="286"/>
      <c r="K429" s="286"/>
      <c r="L429" s="286"/>
      <c r="M429" s="286"/>
      <c r="N429" s="286"/>
      <c r="O429" s="286"/>
      <c r="P429" s="289"/>
      <c r="Q429" s="286"/>
      <c r="R429" s="263"/>
      <c r="S429" s="295"/>
      <c r="T429" s="295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6"/>
      <c r="F430" s="286"/>
      <c r="G430" s="286"/>
      <c r="H430" s="286"/>
      <c r="I430" s="286"/>
      <c r="J430" s="286"/>
      <c r="K430" s="286"/>
      <c r="L430" s="286"/>
      <c r="M430" s="286"/>
      <c r="N430" s="286"/>
      <c r="O430" s="286"/>
      <c r="P430" s="289"/>
      <c r="Q430" s="286"/>
      <c r="R430" s="263"/>
      <c r="S430" s="295"/>
      <c r="T430" s="295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6"/>
      <c r="F431" s="286"/>
      <c r="G431" s="286"/>
      <c r="H431" s="286"/>
      <c r="I431" s="286"/>
      <c r="J431" s="286"/>
      <c r="K431" s="286"/>
      <c r="L431" s="286"/>
      <c r="M431" s="286"/>
      <c r="N431" s="286"/>
      <c r="O431" s="286"/>
      <c r="P431" s="289"/>
      <c r="Q431" s="286"/>
      <c r="R431" s="263"/>
      <c r="S431" s="295"/>
      <c r="T431" s="295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6"/>
      <c r="F432" s="286"/>
      <c r="G432" s="286"/>
      <c r="H432" s="286"/>
      <c r="I432" s="286"/>
      <c r="J432" s="286"/>
      <c r="K432" s="286"/>
      <c r="L432" s="286"/>
      <c r="M432" s="286"/>
      <c r="N432" s="286"/>
      <c r="O432" s="286"/>
      <c r="P432" s="289"/>
      <c r="Q432" s="286"/>
      <c r="R432" s="263"/>
      <c r="S432" s="295"/>
      <c r="T432" s="295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6"/>
      <c r="F433" s="286"/>
      <c r="G433" s="286"/>
      <c r="H433" s="286"/>
      <c r="I433" s="286"/>
      <c r="J433" s="286"/>
      <c r="K433" s="286"/>
      <c r="L433" s="286"/>
      <c r="M433" s="286"/>
      <c r="N433" s="286"/>
      <c r="O433" s="286"/>
      <c r="P433" s="289"/>
      <c r="Q433" s="286"/>
      <c r="R433" s="263"/>
      <c r="S433" s="295"/>
      <c r="T433" s="295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6"/>
      <c r="F434" s="286"/>
      <c r="G434" s="286"/>
      <c r="H434" s="286"/>
      <c r="I434" s="286"/>
      <c r="J434" s="286"/>
      <c r="K434" s="286"/>
      <c r="L434" s="286"/>
      <c r="M434" s="286"/>
      <c r="N434" s="286"/>
      <c r="O434" s="286"/>
      <c r="P434" s="289"/>
      <c r="Q434" s="286"/>
      <c r="R434" s="263"/>
      <c r="S434" s="295"/>
      <c r="T434" s="295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6"/>
      <c r="F435" s="286"/>
      <c r="G435" s="286"/>
      <c r="H435" s="286"/>
      <c r="I435" s="286"/>
      <c r="J435" s="286"/>
      <c r="K435" s="286"/>
      <c r="L435" s="286"/>
      <c r="M435" s="286"/>
      <c r="N435" s="286"/>
      <c r="O435" s="286"/>
      <c r="P435" s="289"/>
      <c r="Q435" s="286"/>
      <c r="R435" s="263"/>
      <c r="S435" s="295"/>
      <c r="T435" s="295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6"/>
      <c r="F436" s="286"/>
      <c r="G436" s="286"/>
      <c r="H436" s="286"/>
      <c r="I436" s="286"/>
      <c r="J436" s="286"/>
      <c r="K436" s="286"/>
      <c r="L436" s="286"/>
      <c r="M436" s="286"/>
      <c r="N436" s="286"/>
      <c r="O436" s="286"/>
      <c r="P436" s="289"/>
      <c r="Q436" s="286"/>
      <c r="R436" s="263"/>
      <c r="S436" s="295"/>
      <c r="T436" s="295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6"/>
      <c r="F437" s="286"/>
      <c r="G437" s="286"/>
      <c r="H437" s="286"/>
      <c r="I437" s="286"/>
      <c r="J437" s="286"/>
      <c r="K437" s="286"/>
      <c r="L437" s="286"/>
      <c r="M437" s="286"/>
      <c r="N437" s="286"/>
      <c r="O437" s="286"/>
      <c r="P437" s="289"/>
      <c r="Q437" s="286"/>
      <c r="R437" s="263"/>
      <c r="S437" s="295"/>
      <c r="T437" s="295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6"/>
      <c r="F438" s="286"/>
      <c r="G438" s="286"/>
      <c r="H438" s="286"/>
      <c r="I438" s="286"/>
      <c r="J438" s="286"/>
      <c r="K438" s="286"/>
      <c r="L438" s="286"/>
      <c r="M438" s="286"/>
      <c r="N438" s="286"/>
      <c r="O438" s="286"/>
      <c r="P438" s="289"/>
      <c r="Q438" s="286"/>
      <c r="R438" s="263"/>
      <c r="S438" s="295"/>
      <c r="T438" s="295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6"/>
      <c r="F439" s="286"/>
      <c r="G439" s="286"/>
      <c r="H439" s="286"/>
      <c r="I439" s="286"/>
      <c r="J439" s="286"/>
      <c r="K439" s="286"/>
      <c r="L439" s="286"/>
      <c r="M439" s="286"/>
      <c r="N439" s="286"/>
      <c r="O439" s="286"/>
      <c r="P439" s="289"/>
      <c r="Q439" s="286"/>
      <c r="R439" s="263"/>
      <c r="S439" s="295"/>
      <c r="T439" s="295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6"/>
      <c r="F440" s="286"/>
      <c r="G440" s="286"/>
      <c r="H440" s="286"/>
      <c r="I440" s="286"/>
      <c r="J440" s="286"/>
      <c r="K440" s="286"/>
      <c r="L440" s="286"/>
      <c r="M440" s="286"/>
      <c r="N440" s="286"/>
      <c r="O440" s="286"/>
      <c r="P440" s="289"/>
      <c r="Q440" s="286"/>
      <c r="R440" s="263"/>
      <c r="S440" s="295"/>
      <c r="T440" s="295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6"/>
      <c r="F441" s="286"/>
      <c r="G441" s="286"/>
      <c r="H441" s="286"/>
      <c r="I441" s="286"/>
      <c r="J441" s="286"/>
      <c r="K441" s="286"/>
      <c r="L441" s="286"/>
      <c r="M441" s="286"/>
      <c r="N441" s="286"/>
      <c r="O441" s="286"/>
      <c r="P441" s="289"/>
      <c r="Q441" s="286"/>
      <c r="R441" s="263"/>
      <c r="S441" s="295"/>
      <c r="T441" s="295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6"/>
      <c r="F442" s="286"/>
      <c r="G442" s="286"/>
      <c r="H442" s="286"/>
      <c r="I442" s="286"/>
      <c r="J442" s="286"/>
      <c r="K442" s="286"/>
      <c r="L442" s="286"/>
      <c r="M442" s="286"/>
      <c r="N442" s="286"/>
      <c r="O442" s="286"/>
      <c r="P442" s="289"/>
      <c r="Q442" s="286"/>
      <c r="R442" s="263"/>
      <c r="S442" s="295"/>
      <c r="T442" s="295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6"/>
      <c r="F443" s="286"/>
      <c r="G443" s="286"/>
      <c r="H443" s="286"/>
      <c r="I443" s="286"/>
      <c r="J443" s="286"/>
      <c r="K443" s="286"/>
      <c r="L443" s="286"/>
      <c r="M443" s="286"/>
      <c r="N443" s="286"/>
      <c r="O443" s="286"/>
      <c r="P443" s="289"/>
      <c r="Q443" s="286"/>
      <c r="R443" s="263"/>
      <c r="S443" s="295"/>
      <c r="T443" s="295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6"/>
      <c r="F444" s="286"/>
      <c r="G444" s="286"/>
      <c r="H444" s="286"/>
      <c r="I444" s="286"/>
      <c r="J444" s="286"/>
      <c r="K444" s="286"/>
      <c r="L444" s="286"/>
      <c r="M444" s="286"/>
      <c r="N444" s="286"/>
      <c r="O444" s="286"/>
      <c r="P444" s="289"/>
      <c r="Q444" s="286"/>
      <c r="R444" s="263"/>
      <c r="S444" s="295"/>
      <c r="T444" s="295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6"/>
      <c r="F445" s="286"/>
      <c r="G445" s="286"/>
      <c r="H445" s="286"/>
      <c r="I445" s="286"/>
      <c r="J445" s="286"/>
      <c r="K445" s="286"/>
      <c r="L445" s="286"/>
      <c r="M445" s="286"/>
      <c r="N445" s="286"/>
      <c r="O445" s="286"/>
      <c r="P445" s="289"/>
      <c r="Q445" s="286"/>
      <c r="R445" s="263"/>
      <c r="S445" s="295"/>
      <c r="T445" s="295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6"/>
      <c r="F446" s="286"/>
      <c r="G446" s="286"/>
      <c r="H446" s="286"/>
      <c r="I446" s="286"/>
      <c r="J446" s="286"/>
      <c r="K446" s="286"/>
      <c r="L446" s="286"/>
      <c r="M446" s="286"/>
      <c r="N446" s="286"/>
      <c r="O446" s="286"/>
      <c r="P446" s="289"/>
      <c r="Q446" s="286"/>
      <c r="R446" s="263"/>
      <c r="S446" s="295"/>
      <c r="T446" s="295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6"/>
      <c r="F447" s="286"/>
      <c r="G447" s="286"/>
      <c r="H447" s="286"/>
      <c r="I447" s="286"/>
      <c r="J447" s="286"/>
      <c r="K447" s="286"/>
      <c r="L447" s="286"/>
      <c r="M447" s="286"/>
      <c r="N447" s="286"/>
      <c r="O447" s="286"/>
      <c r="P447" s="289"/>
      <c r="Q447" s="286"/>
      <c r="R447" s="263"/>
      <c r="S447" s="295"/>
      <c r="T447" s="295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6"/>
      <c r="F448" s="286"/>
      <c r="G448" s="286"/>
      <c r="H448" s="286"/>
      <c r="I448" s="286"/>
      <c r="J448" s="286"/>
      <c r="K448" s="286"/>
      <c r="L448" s="286"/>
      <c r="M448" s="286"/>
      <c r="N448" s="286"/>
      <c r="O448" s="286"/>
      <c r="P448" s="289"/>
      <c r="Q448" s="286"/>
      <c r="R448" s="263"/>
      <c r="S448" s="295"/>
      <c r="T448" s="295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6"/>
      <c r="F449" s="286"/>
      <c r="G449" s="286"/>
      <c r="H449" s="286"/>
      <c r="I449" s="286"/>
      <c r="J449" s="286"/>
      <c r="K449" s="286"/>
      <c r="L449" s="286"/>
      <c r="M449" s="286"/>
      <c r="N449" s="286"/>
      <c r="O449" s="286"/>
      <c r="P449" s="289"/>
      <c r="Q449" s="286"/>
      <c r="R449" s="263"/>
      <c r="S449" s="295"/>
      <c r="T449" s="295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6"/>
      <c r="F450" s="286"/>
      <c r="G450" s="286"/>
      <c r="H450" s="286"/>
      <c r="I450" s="286"/>
      <c r="J450" s="286"/>
      <c r="K450" s="286"/>
      <c r="L450" s="286"/>
      <c r="M450" s="286"/>
      <c r="N450" s="286"/>
      <c r="O450" s="286"/>
      <c r="P450" s="289"/>
      <c r="Q450" s="286"/>
      <c r="R450" s="263"/>
      <c r="S450" s="295"/>
      <c r="T450" s="295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6"/>
      <c r="F451" s="286"/>
      <c r="G451" s="286"/>
      <c r="H451" s="286"/>
      <c r="I451" s="286"/>
      <c r="J451" s="286"/>
      <c r="K451" s="286"/>
      <c r="L451" s="286"/>
      <c r="M451" s="286"/>
      <c r="N451" s="286"/>
      <c r="O451" s="286"/>
      <c r="P451" s="289"/>
      <c r="Q451" s="286"/>
      <c r="R451" s="263"/>
      <c r="S451" s="295"/>
      <c r="T451" s="295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6"/>
      <c r="F452" s="286"/>
      <c r="G452" s="286"/>
      <c r="H452" s="286"/>
      <c r="I452" s="286"/>
      <c r="J452" s="286"/>
      <c r="K452" s="286"/>
      <c r="L452" s="286"/>
      <c r="M452" s="286"/>
      <c r="N452" s="286"/>
      <c r="O452" s="286"/>
      <c r="P452" s="289"/>
      <c r="Q452" s="286"/>
      <c r="R452" s="263"/>
      <c r="S452" s="295"/>
      <c r="T452" s="295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6"/>
      <c r="F453" s="286"/>
      <c r="G453" s="286"/>
      <c r="H453" s="286"/>
      <c r="I453" s="286"/>
      <c r="J453" s="286"/>
      <c r="K453" s="286"/>
      <c r="L453" s="286"/>
      <c r="M453" s="286"/>
      <c r="N453" s="286"/>
      <c r="O453" s="286"/>
      <c r="P453" s="289"/>
      <c r="Q453" s="286"/>
      <c r="R453" s="263"/>
      <c r="S453" s="295"/>
      <c r="T453" s="295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6"/>
      <c r="F454" s="286"/>
      <c r="G454" s="286"/>
      <c r="H454" s="286"/>
      <c r="I454" s="286"/>
      <c r="J454" s="286"/>
      <c r="K454" s="286"/>
      <c r="L454" s="286"/>
      <c r="M454" s="286"/>
      <c r="N454" s="286"/>
      <c r="O454" s="286"/>
      <c r="P454" s="289"/>
      <c r="Q454" s="286"/>
      <c r="R454" s="263"/>
      <c r="S454" s="295"/>
      <c r="T454" s="295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6"/>
      <c r="F455" s="286"/>
      <c r="G455" s="286"/>
      <c r="H455" s="286"/>
      <c r="I455" s="286"/>
      <c r="J455" s="286"/>
      <c r="K455" s="286"/>
      <c r="L455" s="286"/>
      <c r="M455" s="286"/>
      <c r="N455" s="286"/>
      <c r="O455" s="286"/>
      <c r="P455" s="289"/>
      <c r="Q455" s="286"/>
      <c r="R455" s="263"/>
      <c r="S455" s="295"/>
      <c r="T455" s="295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6"/>
      <c r="F456" s="286"/>
      <c r="G456" s="286"/>
      <c r="H456" s="286"/>
      <c r="I456" s="286"/>
      <c r="J456" s="286"/>
      <c r="K456" s="286"/>
      <c r="L456" s="286"/>
      <c r="M456" s="286"/>
      <c r="N456" s="286"/>
      <c r="O456" s="286"/>
      <c r="P456" s="289"/>
      <c r="Q456" s="286"/>
      <c r="R456" s="263"/>
      <c r="S456" s="295"/>
      <c r="T456" s="295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6"/>
      <c r="F457" s="286"/>
      <c r="G457" s="286"/>
      <c r="H457" s="286"/>
      <c r="I457" s="286"/>
      <c r="J457" s="286"/>
      <c r="K457" s="286"/>
      <c r="L457" s="286"/>
      <c r="M457" s="286"/>
      <c r="N457" s="286"/>
      <c r="O457" s="286"/>
      <c r="P457" s="289"/>
      <c r="Q457" s="286"/>
      <c r="R457" s="263"/>
      <c r="S457" s="295"/>
      <c r="T457" s="295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6"/>
      <c r="F458" s="286"/>
      <c r="G458" s="286"/>
      <c r="H458" s="286"/>
      <c r="I458" s="286"/>
      <c r="J458" s="286"/>
      <c r="K458" s="286"/>
      <c r="L458" s="286"/>
      <c r="M458" s="286"/>
      <c r="N458" s="286"/>
      <c r="O458" s="286"/>
      <c r="P458" s="289"/>
      <c r="Q458" s="286"/>
      <c r="R458" s="263"/>
      <c r="S458" s="295"/>
      <c r="T458" s="295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6"/>
      <c r="F459" s="286"/>
      <c r="G459" s="286"/>
      <c r="H459" s="286"/>
      <c r="I459" s="286"/>
      <c r="J459" s="286"/>
      <c r="K459" s="286"/>
      <c r="L459" s="286"/>
      <c r="M459" s="286"/>
      <c r="N459" s="286"/>
      <c r="O459" s="286"/>
      <c r="P459" s="289"/>
      <c r="Q459" s="286"/>
      <c r="R459" s="263"/>
      <c r="S459" s="295"/>
      <c r="T459" s="295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6"/>
      <c r="F460" s="286"/>
      <c r="G460" s="286"/>
      <c r="H460" s="286"/>
      <c r="I460" s="286"/>
      <c r="J460" s="286"/>
      <c r="K460" s="286"/>
      <c r="L460" s="286"/>
      <c r="M460" s="286"/>
      <c r="N460" s="286"/>
      <c r="O460" s="286"/>
      <c r="P460" s="289"/>
      <c r="Q460" s="286"/>
      <c r="R460" s="263"/>
      <c r="S460" s="295"/>
      <c r="T460" s="295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6"/>
      <c r="F461" s="286"/>
      <c r="G461" s="286"/>
      <c r="H461" s="286"/>
      <c r="I461" s="286"/>
      <c r="J461" s="286"/>
      <c r="K461" s="286"/>
      <c r="L461" s="286"/>
      <c r="M461" s="286"/>
      <c r="N461" s="286"/>
      <c r="O461" s="286"/>
      <c r="P461" s="289"/>
      <c r="Q461" s="286"/>
      <c r="R461" s="263"/>
      <c r="S461" s="295"/>
      <c r="T461" s="295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6"/>
      <c r="F462" s="286"/>
      <c r="G462" s="286"/>
      <c r="H462" s="286"/>
      <c r="I462" s="286"/>
      <c r="J462" s="286"/>
      <c r="K462" s="286"/>
      <c r="L462" s="286"/>
      <c r="M462" s="286"/>
      <c r="N462" s="286"/>
      <c r="O462" s="286"/>
      <c r="P462" s="289"/>
      <c r="Q462" s="286"/>
      <c r="R462" s="263"/>
      <c r="S462" s="295"/>
      <c r="T462" s="295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6"/>
      <c r="F463" s="286"/>
      <c r="G463" s="286"/>
      <c r="H463" s="286"/>
      <c r="I463" s="286"/>
      <c r="J463" s="286"/>
      <c r="K463" s="286"/>
      <c r="L463" s="286"/>
      <c r="M463" s="286"/>
      <c r="N463" s="286"/>
      <c r="O463" s="286"/>
      <c r="P463" s="289"/>
      <c r="Q463" s="286"/>
      <c r="R463" s="263"/>
      <c r="S463" s="295"/>
      <c r="T463" s="295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6"/>
      <c r="F464" s="286"/>
      <c r="G464" s="286"/>
      <c r="H464" s="286"/>
      <c r="I464" s="286"/>
      <c r="J464" s="286"/>
      <c r="K464" s="286"/>
      <c r="L464" s="286"/>
      <c r="M464" s="286"/>
      <c r="N464" s="286"/>
      <c r="O464" s="286"/>
      <c r="P464" s="289"/>
      <c r="Q464" s="286"/>
      <c r="R464" s="263"/>
      <c r="S464" s="295"/>
      <c r="T464" s="295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6"/>
      <c r="F465" s="286"/>
      <c r="G465" s="286"/>
      <c r="H465" s="286"/>
      <c r="I465" s="286"/>
      <c r="J465" s="286"/>
      <c r="K465" s="286"/>
      <c r="L465" s="286"/>
      <c r="M465" s="286"/>
      <c r="N465" s="286"/>
      <c r="O465" s="286"/>
      <c r="P465" s="289"/>
      <c r="Q465" s="286"/>
      <c r="R465" s="263"/>
      <c r="S465" s="295"/>
      <c r="T465" s="295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6"/>
      <c r="F466" s="286"/>
      <c r="G466" s="286"/>
      <c r="H466" s="286"/>
      <c r="I466" s="286"/>
      <c r="J466" s="286"/>
      <c r="K466" s="286"/>
      <c r="L466" s="286"/>
      <c r="M466" s="286"/>
      <c r="N466" s="286"/>
      <c r="O466" s="286"/>
      <c r="P466" s="289"/>
      <c r="Q466" s="286"/>
      <c r="R466" s="263"/>
      <c r="S466" s="295"/>
      <c r="T466" s="295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6"/>
      <c r="F467" s="286"/>
      <c r="G467" s="286"/>
      <c r="H467" s="286"/>
      <c r="I467" s="286"/>
      <c r="J467" s="286"/>
      <c r="K467" s="286"/>
      <c r="L467" s="286"/>
      <c r="M467" s="286"/>
      <c r="N467" s="286"/>
      <c r="O467" s="286"/>
      <c r="P467" s="289"/>
      <c r="Q467" s="286"/>
      <c r="R467" s="263"/>
      <c r="S467" s="295"/>
      <c r="T467" s="295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6"/>
      <c r="F468" s="286"/>
      <c r="G468" s="286"/>
      <c r="H468" s="286"/>
      <c r="I468" s="286"/>
      <c r="J468" s="286"/>
      <c r="K468" s="286"/>
      <c r="L468" s="286"/>
      <c r="M468" s="286"/>
      <c r="N468" s="286"/>
      <c r="O468" s="286"/>
      <c r="P468" s="289"/>
      <c r="Q468" s="286"/>
      <c r="R468" s="263"/>
      <c r="S468" s="295"/>
      <c r="T468" s="295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6"/>
      <c r="F469" s="286"/>
      <c r="G469" s="286"/>
      <c r="H469" s="286"/>
      <c r="I469" s="286"/>
      <c r="J469" s="286"/>
      <c r="K469" s="286"/>
      <c r="L469" s="286"/>
      <c r="M469" s="286"/>
      <c r="N469" s="286"/>
      <c r="O469" s="286"/>
      <c r="P469" s="289"/>
      <c r="Q469" s="286"/>
      <c r="R469" s="263"/>
      <c r="S469" s="295"/>
      <c r="T469" s="295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6"/>
      <c r="F470" s="286"/>
      <c r="G470" s="286"/>
      <c r="H470" s="286"/>
      <c r="I470" s="286"/>
      <c r="J470" s="286"/>
      <c r="K470" s="286"/>
      <c r="L470" s="286"/>
      <c r="M470" s="286"/>
      <c r="N470" s="286"/>
      <c r="O470" s="286"/>
      <c r="P470" s="289"/>
      <c r="Q470" s="286"/>
      <c r="R470" s="263"/>
      <c r="S470" s="295"/>
      <c r="T470" s="295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6"/>
      <c r="F471" s="286"/>
      <c r="G471" s="286"/>
      <c r="H471" s="286"/>
      <c r="I471" s="286"/>
      <c r="J471" s="286"/>
      <c r="K471" s="286"/>
      <c r="L471" s="286"/>
      <c r="M471" s="286"/>
      <c r="N471" s="286"/>
      <c r="O471" s="286"/>
      <c r="P471" s="289"/>
      <c r="Q471" s="286"/>
      <c r="R471" s="263"/>
      <c r="S471" s="295"/>
      <c r="T471" s="295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6"/>
      <c r="F472" s="286"/>
      <c r="G472" s="286"/>
      <c r="H472" s="286"/>
      <c r="I472" s="286"/>
      <c r="J472" s="286"/>
      <c r="K472" s="286"/>
      <c r="L472" s="286"/>
      <c r="M472" s="286"/>
      <c r="N472" s="286"/>
      <c r="O472" s="286"/>
      <c r="P472" s="289"/>
      <c r="Q472" s="286"/>
      <c r="R472" s="263"/>
      <c r="S472" s="295"/>
      <c r="T472" s="295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6"/>
      <c r="F473" s="286"/>
      <c r="G473" s="286"/>
      <c r="H473" s="286"/>
      <c r="I473" s="286"/>
      <c r="J473" s="286"/>
      <c r="K473" s="286"/>
      <c r="L473" s="286"/>
      <c r="M473" s="286"/>
      <c r="N473" s="286"/>
      <c r="O473" s="286"/>
      <c r="P473" s="289"/>
      <c r="Q473" s="286"/>
      <c r="R473" s="263"/>
      <c r="S473" s="295"/>
      <c r="T473" s="295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6"/>
      <c r="F474" s="286"/>
      <c r="G474" s="286"/>
      <c r="H474" s="286"/>
      <c r="I474" s="286"/>
      <c r="J474" s="286"/>
      <c r="K474" s="286"/>
      <c r="L474" s="286"/>
      <c r="M474" s="286"/>
      <c r="N474" s="286"/>
      <c r="O474" s="286"/>
      <c r="P474" s="289"/>
      <c r="Q474" s="286"/>
      <c r="R474" s="263"/>
      <c r="S474" s="295"/>
      <c r="T474" s="295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6"/>
      <c r="F475" s="286"/>
      <c r="G475" s="286"/>
      <c r="H475" s="286"/>
      <c r="I475" s="286"/>
      <c r="J475" s="286"/>
      <c r="K475" s="286"/>
      <c r="L475" s="286"/>
      <c r="M475" s="286"/>
      <c r="N475" s="286"/>
      <c r="O475" s="286"/>
      <c r="P475" s="289"/>
      <c r="Q475" s="286"/>
      <c r="R475" s="263"/>
      <c r="S475" s="295"/>
      <c r="T475" s="295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6"/>
      <c r="F476" s="286"/>
      <c r="G476" s="286"/>
      <c r="H476" s="286"/>
      <c r="I476" s="286"/>
      <c r="J476" s="286"/>
      <c r="K476" s="286"/>
      <c r="L476" s="286"/>
      <c r="M476" s="286"/>
      <c r="N476" s="286"/>
      <c r="O476" s="286"/>
      <c r="P476" s="289"/>
      <c r="Q476" s="286"/>
      <c r="R476" s="263"/>
      <c r="S476" s="295"/>
      <c r="T476" s="295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6"/>
      <c r="F477" s="286"/>
      <c r="G477" s="286"/>
      <c r="H477" s="286"/>
      <c r="I477" s="286"/>
      <c r="J477" s="286"/>
      <c r="K477" s="286"/>
      <c r="L477" s="286"/>
      <c r="M477" s="286"/>
      <c r="N477" s="286"/>
      <c r="O477" s="286"/>
      <c r="P477" s="289"/>
      <c r="Q477" s="286"/>
      <c r="R477" s="263"/>
      <c r="S477" s="295"/>
      <c r="T477" s="295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6"/>
      <c r="F478" s="286"/>
      <c r="G478" s="286"/>
      <c r="H478" s="286"/>
      <c r="I478" s="286"/>
      <c r="J478" s="286"/>
      <c r="K478" s="286"/>
      <c r="L478" s="286"/>
      <c r="M478" s="286"/>
      <c r="N478" s="286"/>
      <c r="O478" s="286"/>
      <c r="P478" s="289"/>
      <c r="Q478" s="286"/>
      <c r="R478" s="263"/>
      <c r="S478" s="295"/>
      <c r="T478" s="295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6"/>
      <c r="F479" s="286"/>
      <c r="G479" s="286"/>
      <c r="H479" s="286"/>
      <c r="I479" s="286"/>
      <c r="J479" s="286"/>
      <c r="K479" s="286"/>
      <c r="L479" s="286"/>
      <c r="M479" s="286"/>
      <c r="N479" s="286"/>
      <c r="O479" s="286"/>
      <c r="P479" s="289"/>
      <c r="Q479" s="286"/>
      <c r="R479" s="263"/>
      <c r="S479" s="295"/>
      <c r="T479" s="295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6"/>
      <c r="F480" s="286"/>
      <c r="G480" s="286"/>
      <c r="H480" s="286"/>
      <c r="I480" s="286"/>
      <c r="J480" s="286"/>
      <c r="K480" s="286"/>
      <c r="L480" s="286"/>
      <c r="M480" s="286"/>
      <c r="N480" s="286"/>
      <c r="O480" s="286"/>
      <c r="P480" s="289"/>
      <c r="Q480" s="286"/>
      <c r="R480" s="263"/>
      <c r="S480" s="295"/>
      <c r="T480" s="295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6"/>
      <c r="F481" s="286"/>
      <c r="G481" s="286"/>
      <c r="H481" s="286"/>
      <c r="I481" s="286"/>
      <c r="J481" s="286"/>
      <c r="K481" s="286"/>
      <c r="L481" s="286"/>
      <c r="M481" s="286"/>
      <c r="N481" s="286"/>
      <c r="O481" s="286"/>
      <c r="P481" s="289"/>
      <c r="Q481" s="286"/>
      <c r="R481" s="263"/>
      <c r="S481" s="295"/>
      <c r="T481" s="295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6"/>
      <c r="F482" s="286"/>
      <c r="G482" s="286"/>
      <c r="H482" s="286"/>
      <c r="I482" s="286"/>
      <c r="J482" s="286"/>
      <c r="K482" s="286"/>
      <c r="L482" s="286"/>
      <c r="M482" s="286"/>
      <c r="N482" s="286"/>
      <c r="O482" s="286"/>
      <c r="P482" s="289"/>
      <c r="Q482" s="286"/>
      <c r="R482" s="263"/>
      <c r="S482" s="295"/>
      <c r="T482" s="295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6"/>
      <c r="F483" s="286"/>
      <c r="G483" s="286"/>
      <c r="H483" s="286"/>
      <c r="I483" s="286"/>
      <c r="J483" s="286"/>
      <c r="K483" s="286"/>
      <c r="L483" s="286"/>
      <c r="M483" s="286"/>
      <c r="N483" s="286"/>
      <c r="O483" s="286"/>
      <c r="P483" s="289"/>
      <c r="Q483" s="286"/>
      <c r="R483" s="263"/>
      <c r="S483" s="295"/>
      <c r="T483" s="295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6"/>
      <c r="F484" s="286"/>
      <c r="G484" s="286"/>
      <c r="H484" s="286"/>
      <c r="I484" s="286"/>
      <c r="J484" s="286"/>
      <c r="K484" s="286"/>
      <c r="L484" s="286"/>
      <c r="M484" s="286"/>
      <c r="N484" s="286"/>
      <c r="O484" s="286"/>
      <c r="P484" s="289"/>
      <c r="Q484" s="286"/>
      <c r="R484" s="263"/>
      <c r="S484" s="295"/>
      <c r="T484" s="295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6"/>
      <c r="F485" s="286"/>
      <c r="G485" s="286"/>
      <c r="H485" s="286"/>
      <c r="I485" s="286"/>
      <c r="J485" s="286"/>
      <c r="K485" s="286"/>
      <c r="L485" s="286"/>
      <c r="M485" s="286"/>
      <c r="N485" s="286"/>
      <c r="O485" s="286"/>
      <c r="P485" s="289"/>
      <c r="Q485" s="286"/>
      <c r="R485" s="263"/>
      <c r="S485" s="295"/>
      <c r="T485" s="295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6"/>
      <c r="F486" s="286"/>
      <c r="G486" s="286"/>
      <c r="H486" s="286"/>
      <c r="I486" s="286"/>
      <c r="J486" s="286"/>
      <c r="K486" s="286"/>
      <c r="L486" s="286"/>
      <c r="M486" s="286"/>
      <c r="N486" s="286"/>
      <c r="O486" s="286"/>
      <c r="P486" s="289"/>
      <c r="Q486" s="286"/>
      <c r="R486" s="263"/>
      <c r="S486" s="295"/>
      <c r="T486" s="295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6"/>
      <c r="F487" s="286"/>
      <c r="G487" s="286"/>
      <c r="H487" s="286"/>
      <c r="I487" s="286"/>
      <c r="J487" s="286"/>
      <c r="K487" s="286"/>
      <c r="L487" s="286"/>
      <c r="M487" s="286"/>
      <c r="N487" s="286"/>
      <c r="O487" s="286"/>
      <c r="P487" s="289"/>
      <c r="Q487" s="286"/>
      <c r="R487" s="263"/>
      <c r="S487" s="295"/>
      <c r="T487" s="295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6"/>
      <c r="F488" s="286"/>
      <c r="G488" s="286"/>
      <c r="H488" s="286"/>
      <c r="I488" s="286"/>
      <c r="J488" s="286"/>
      <c r="K488" s="286"/>
      <c r="L488" s="286"/>
      <c r="M488" s="286"/>
      <c r="N488" s="286"/>
      <c r="O488" s="286"/>
      <c r="P488" s="289"/>
      <c r="Q488" s="286"/>
      <c r="R488" s="263"/>
      <c r="S488" s="295"/>
      <c r="T488" s="295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6"/>
      <c r="F489" s="286"/>
      <c r="G489" s="286"/>
      <c r="H489" s="286"/>
      <c r="I489" s="286"/>
      <c r="J489" s="286"/>
      <c r="K489" s="286"/>
      <c r="L489" s="286"/>
      <c r="M489" s="286"/>
      <c r="N489" s="286"/>
      <c r="O489" s="286"/>
      <c r="P489" s="289"/>
      <c r="Q489" s="286"/>
      <c r="R489" s="263"/>
      <c r="S489" s="295"/>
      <c r="T489" s="295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6"/>
      <c r="F490" s="286"/>
      <c r="G490" s="286"/>
      <c r="H490" s="286"/>
      <c r="I490" s="286"/>
      <c r="J490" s="286"/>
      <c r="K490" s="286"/>
      <c r="L490" s="286"/>
      <c r="M490" s="286"/>
      <c r="N490" s="286"/>
      <c r="O490" s="286"/>
      <c r="P490" s="289"/>
      <c r="Q490" s="286"/>
      <c r="R490" s="263"/>
      <c r="S490" s="295"/>
      <c r="T490" s="295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6"/>
      <c r="F491" s="286"/>
      <c r="G491" s="286"/>
      <c r="H491" s="286"/>
      <c r="I491" s="286"/>
      <c r="J491" s="286"/>
      <c r="K491" s="286"/>
      <c r="L491" s="286"/>
      <c r="M491" s="286"/>
      <c r="N491" s="286"/>
      <c r="O491" s="286"/>
      <c r="P491" s="289"/>
      <c r="Q491" s="286"/>
      <c r="R491" s="263"/>
      <c r="S491" s="295"/>
      <c r="T491" s="295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6"/>
      <c r="F492" s="286"/>
      <c r="G492" s="286"/>
      <c r="H492" s="286"/>
      <c r="I492" s="286"/>
      <c r="J492" s="286"/>
      <c r="K492" s="286"/>
      <c r="L492" s="286"/>
      <c r="M492" s="286"/>
      <c r="N492" s="286"/>
      <c r="O492" s="286"/>
      <c r="P492" s="289"/>
      <c r="Q492" s="286"/>
      <c r="R492" s="263"/>
      <c r="S492" s="295"/>
      <c r="T492" s="295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6"/>
      <c r="F493" s="286"/>
      <c r="G493" s="286"/>
      <c r="H493" s="286"/>
      <c r="I493" s="286"/>
      <c r="J493" s="286"/>
      <c r="K493" s="286"/>
      <c r="L493" s="286"/>
      <c r="M493" s="286"/>
      <c r="N493" s="286"/>
      <c r="O493" s="286"/>
      <c r="P493" s="289"/>
      <c r="Q493" s="286"/>
      <c r="R493" s="263"/>
      <c r="S493" s="295"/>
      <c r="T493" s="295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6"/>
      <c r="F494" s="286"/>
      <c r="G494" s="286"/>
      <c r="H494" s="286"/>
      <c r="I494" s="286"/>
      <c r="J494" s="286"/>
      <c r="K494" s="286"/>
      <c r="L494" s="286"/>
      <c r="M494" s="286"/>
      <c r="N494" s="286"/>
      <c r="O494" s="286"/>
      <c r="P494" s="289"/>
      <c r="Q494" s="286"/>
      <c r="R494" s="263"/>
      <c r="S494" s="295"/>
      <c r="T494" s="295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6"/>
      <c r="F495" s="286"/>
      <c r="G495" s="286"/>
      <c r="H495" s="286"/>
      <c r="I495" s="286"/>
      <c r="J495" s="286"/>
      <c r="K495" s="286"/>
      <c r="L495" s="286"/>
      <c r="M495" s="286"/>
      <c r="N495" s="286"/>
      <c r="O495" s="286"/>
      <c r="P495" s="289"/>
      <c r="Q495" s="286"/>
      <c r="R495" s="263"/>
      <c r="S495" s="295"/>
      <c r="T495" s="295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6"/>
      <c r="F496" s="286"/>
      <c r="G496" s="286"/>
      <c r="H496" s="286"/>
      <c r="I496" s="286"/>
      <c r="J496" s="286"/>
      <c r="K496" s="286"/>
      <c r="L496" s="286"/>
      <c r="M496" s="286"/>
      <c r="N496" s="286"/>
      <c r="O496" s="286"/>
      <c r="P496" s="289"/>
      <c r="Q496" s="286"/>
      <c r="R496" s="263"/>
      <c r="S496" s="295"/>
      <c r="T496" s="295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6"/>
      <c r="F497" s="286"/>
      <c r="G497" s="286"/>
      <c r="H497" s="286"/>
      <c r="I497" s="286"/>
      <c r="J497" s="286"/>
      <c r="K497" s="286"/>
      <c r="L497" s="286"/>
      <c r="M497" s="286"/>
      <c r="N497" s="286"/>
      <c r="O497" s="286"/>
      <c r="P497" s="289"/>
      <c r="Q497" s="286"/>
      <c r="R497" s="263"/>
      <c r="S497" s="295"/>
      <c r="T497" s="295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6"/>
      <c r="F498" s="286"/>
      <c r="G498" s="286"/>
      <c r="H498" s="286"/>
      <c r="I498" s="286"/>
      <c r="J498" s="286"/>
      <c r="K498" s="286"/>
      <c r="L498" s="286"/>
      <c r="M498" s="286"/>
      <c r="N498" s="286"/>
      <c r="O498" s="286"/>
      <c r="P498" s="289"/>
      <c r="Q498" s="286"/>
      <c r="R498" s="263"/>
      <c r="S498" s="295"/>
      <c r="T498" s="295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6"/>
      <c r="F499" s="286"/>
      <c r="G499" s="286"/>
      <c r="H499" s="286"/>
      <c r="I499" s="286"/>
      <c r="J499" s="286"/>
      <c r="K499" s="286"/>
      <c r="L499" s="286"/>
      <c r="M499" s="286"/>
      <c r="N499" s="286"/>
      <c r="O499" s="286"/>
      <c r="P499" s="289"/>
      <c r="Q499" s="286"/>
      <c r="R499" s="263"/>
      <c r="S499" s="295"/>
      <c r="T499" s="295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6"/>
      <c r="F500" s="286"/>
      <c r="G500" s="286"/>
      <c r="H500" s="286"/>
      <c r="I500" s="286"/>
      <c r="J500" s="286"/>
      <c r="K500" s="286"/>
      <c r="L500" s="286"/>
      <c r="M500" s="286"/>
      <c r="N500" s="286"/>
      <c r="O500" s="286"/>
      <c r="P500" s="289"/>
      <c r="Q500" s="286"/>
      <c r="R500" s="263"/>
      <c r="S500" s="295"/>
      <c r="T500" s="295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6"/>
      <c r="F501" s="286"/>
      <c r="G501" s="286"/>
      <c r="H501" s="286"/>
      <c r="I501" s="286"/>
      <c r="J501" s="286"/>
      <c r="K501" s="286"/>
      <c r="L501" s="286"/>
      <c r="M501" s="286"/>
      <c r="N501" s="286"/>
      <c r="O501" s="286"/>
      <c r="P501" s="289"/>
      <c r="Q501" s="286"/>
      <c r="R501" s="263"/>
      <c r="S501" s="295"/>
      <c r="T501" s="295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6"/>
      <c r="F502" s="286"/>
      <c r="G502" s="286"/>
      <c r="H502" s="286"/>
      <c r="I502" s="286"/>
      <c r="J502" s="286"/>
      <c r="K502" s="286"/>
      <c r="L502" s="286"/>
      <c r="M502" s="286"/>
      <c r="N502" s="286"/>
      <c r="O502" s="286"/>
      <c r="P502" s="289"/>
      <c r="Q502" s="286"/>
      <c r="R502" s="263"/>
      <c r="S502" s="295"/>
      <c r="T502" s="295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6"/>
      <c r="F503" s="286"/>
      <c r="G503" s="286"/>
      <c r="H503" s="286"/>
      <c r="I503" s="286"/>
      <c r="J503" s="286"/>
      <c r="K503" s="286"/>
      <c r="L503" s="286"/>
      <c r="M503" s="286"/>
      <c r="N503" s="286"/>
      <c r="O503" s="286"/>
      <c r="P503" s="289"/>
      <c r="Q503" s="286"/>
      <c r="R503" s="263"/>
      <c r="S503" s="295"/>
      <c r="T503" s="295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6"/>
      <c r="F504" s="286"/>
      <c r="G504" s="286"/>
      <c r="H504" s="286"/>
      <c r="I504" s="286"/>
      <c r="J504" s="286"/>
      <c r="K504" s="286"/>
      <c r="L504" s="286"/>
      <c r="M504" s="286"/>
      <c r="N504" s="286"/>
      <c r="O504" s="286"/>
      <c r="P504" s="289"/>
      <c r="Q504" s="286"/>
      <c r="R504" s="263"/>
      <c r="S504" s="295"/>
      <c r="T504" s="295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6"/>
      <c r="F505" s="286"/>
      <c r="G505" s="286"/>
      <c r="H505" s="286"/>
      <c r="I505" s="286"/>
      <c r="J505" s="286"/>
      <c r="K505" s="286"/>
      <c r="L505" s="286"/>
      <c r="M505" s="286"/>
      <c r="N505" s="286"/>
      <c r="O505" s="286"/>
      <c r="P505" s="289"/>
      <c r="Q505" s="286"/>
      <c r="R505" s="263"/>
      <c r="S505" s="295"/>
      <c r="T505" s="295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6"/>
      <c r="F506" s="286"/>
      <c r="G506" s="286"/>
      <c r="H506" s="286"/>
      <c r="I506" s="286"/>
      <c r="J506" s="286"/>
      <c r="K506" s="286"/>
      <c r="L506" s="286"/>
      <c r="M506" s="286"/>
      <c r="N506" s="286"/>
      <c r="O506" s="286"/>
      <c r="P506" s="289"/>
      <c r="Q506" s="286"/>
      <c r="R506" s="263"/>
      <c r="S506" s="295"/>
      <c r="T506" s="295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6"/>
      <c r="F507" s="286"/>
      <c r="G507" s="286"/>
      <c r="H507" s="286"/>
      <c r="I507" s="286"/>
      <c r="J507" s="286"/>
      <c r="K507" s="286"/>
      <c r="L507" s="286"/>
      <c r="M507" s="286"/>
      <c r="N507" s="286"/>
      <c r="O507" s="286"/>
      <c r="P507" s="289"/>
      <c r="Q507" s="286"/>
      <c r="R507" s="263"/>
      <c r="S507" s="295"/>
      <c r="T507" s="295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6"/>
      <c r="F508" s="286"/>
      <c r="G508" s="286"/>
      <c r="H508" s="286"/>
      <c r="I508" s="286"/>
      <c r="J508" s="286"/>
      <c r="K508" s="286"/>
      <c r="L508" s="286"/>
      <c r="M508" s="286"/>
      <c r="N508" s="286"/>
      <c r="O508" s="286"/>
      <c r="P508" s="289"/>
      <c r="Q508" s="286"/>
      <c r="R508" s="263"/>
      <c r="S508" s="295"/>
      <c r="T508" s="295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6"/>
      <c r="F509" s="286"/>
      <c r="G509" s="286"/>
      <c r="H509" s="286"/>
      <c r="I509" s="286"/>
      <c r="J509" s="286"/>
      <c r="K509" s="286"/>
      <c r="L509" s="286"/>
      <c r="M509" s="286"/>
      <c r="N509" s="286"/>
      <c r="O509" s="286"/>
      <c r="P509" s="289"/>
      <c r="Q509" s="286"/>
      <c r="R509" s="263"/>
      <c r="S509" s="295"/>
      <c r="T509" s="295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6"/>
      <c r="F510" s="286"/>
      <c r="G510" s="286"/>
      <c r="H510" s="286"/>
      <c r="I510" s="286"/>
      <c r="J510" s="286"/>
      <c r="K510" s="286"/>
      <c r="L510" s="286"/>
      <c r="M510" s="286"/>
      <c r="N510" s="286"/>
      <c r="O510" s="286"/>
      <c r="P510" s="289"/>
      <c r="Q510" s="286"/>
      <c r="R510" s="263"/>
      <c r="S510" s="295"/>
      <c r="T510" s="295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6"/>
      <c r="F511" s="286"/>
      <c r="G511" s="286"/>
      <c r="H511" s="286"/>
      <c r="I511" s="286"/>
      <c r="J511" s="286"/>
      <c r="K511" s="286"/>
      <c r="L511" s="286"/>
      <c r="M511" s="286"/>
      <c r="N511" s="286"/>
      <c r="O511" s="286"/>
      <c r="P511" s="289"/>
      <c r="Q511" s="286"/>
      <c r="R511" s="263"/>
      <c r="S511" s="295"/>
      <c r="T511" s="295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6"/>
      <c r="F512" s="286"/>
      <c r="G512" s="286"/>
      <c r="H512" s="286"/>
      <c r="I512" s="286"/>
      <c r="J512" s="286"/>
      <c r="K512" s="286"/>
      <c r="L512" s="286"/>
      <c r="M512" s="286"/>
      <c r="N512" s="286"/>
      <c r="O512" s="286"/>
      <c r="P512" s="289"/>
      <c r="Q512" s="286"/>
      <c r="R512" s="263"/>
      <c r="S512" s="295"/>
      <c r="T512" s="295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6"/>
      <c r="F513" s="286"/>
      <c r="G513" s="286"/>
      <c r="H513" s="286"/>
      <c r="I513" s="286"/>
      <c r="J513" s="286"/>
      <c r="K513" s="286"/>
      <c r="L513" s="286"/>
      <c r="M513" s="286"/>
      <c r="N513" s="286"/>
      <c r="O513" s="286"/>
      <c r="P513" s="289"/>
      <c r="Q513" s="286"/>
      <c r="R513" s="263"/>
      <c r="S513" s="295"/>
      <c r="T513" s="295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6"/>
      <c r="F514" s="286"/>
      <c r="G514" s="286"/>
      <c r="H514" s="286"/>
      <c r="I514" s="286"/>
      <c r="J514" s="286"/>
      <c r="K514" s="286"/>
      <c r="L514" s="286"/>
      <c r="M514" s="286"/>
      <c r="N514" s="286"/>
      <c r="O514" s="286"/>
      <c r="P514" s="289"/>
      <c r="Q514" s="286"/>
      <c r="R514" s="263"/>
      <c r="S514" s="295"/>
      <c r="T514" s="295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6"/>
      <c r="F515" s="286"/>
      <c r="G515" s="286"/>
      <c r="H515" s="286"/>
      <c r="I515" s="286"/>
      <c r="J515" s="286"/>
      <c r="K515" s="286"/>
      <c r="L515" s="286"/>
      <c r="M515" s="286"/>
      <c r="N515" s="286"/>
      <c r="O515" s="286"/>
      <c r="P515" s="289"/>
      <c r="Q515" s="286"/>
      <c r="R515" s="263"/>
      <c r="S515" s="295"/>
      <c r="T515" s="295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6"/>
      <c r="F516" s="286"/>
      <c r="G516" s="286"/>
      <c r="H516" s="286"/>
      <c r="I516" s="286"/>
      <c r="J516" s="286"/>
      <c r="K516" s="286"/>
      <c r="L516" s="286"/>
      <c r="M516" s="286"/>
      <c r="N516" s="286"/>
      <c r="O516" s="286"/>
      <c r="P516" s="289"/>
      <c r="Q516" s="286"/>
      <c r="R516" s="263"/>
      <c r="S516" s="295"/>
      <c r="T516" s="295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6"/>
      <c r="F517" s="286"/>
      <c r="G517" s="286"/>
      <c r="H517" s="286"/>
      <c r="I517" s="286"/>
      <c r="J517" s="286"/>
      <c r="K517" s="286"/>
      <c r="L517" s="286"/>
      <c r="M517" s="286"/>
      <c r="N517" s="286"/>
      <c r="O517" s="286"/>
      <c r="P517" s="289"/>
      <c r="Q517" s="286"/>
      <c r="R517" s="263"/>
      <c r="S517" s="295"/>
      <c r="T517" s="295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6"/>
      <c r="F518" s="286"/>
      <c r="G518" s="286"/>
      <c r="H518" s="286"/>
      <c r="I518" s="286"/>
      <c r="J518" s="286"/>
      <c r="K518" s="286"/>
      <c r="L518" s="286"/>
      <c r="M518" s="286"/>
      <c r="N518" s="286"/>
      <c r="O518" s="286"/>
      <c r="P518" s="289"/>
      <c r="Q518" s="286"/>
      <c r="R518" s="263"/>
      <c r="S518" s="295"/>
      <c r="T518" s="295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6"/>
      <c r="F519" s="286"/>
      <c r="G519" s="286"/>
      <c r="H519" s="286"/>
      <c r="I519" s="286"/>
      <c r="J519" s="286"/>
      <c r="K519" s="286"/>
      <c r="L519" s="286"/>
      <c r="M519" s="286"/>
      <c r="N519" s="286"/>
      <c r="O519" s="286"/>
      <c r="P519" s="289"/>
      <c r="Q519" s="286"/>
      <c r="R519" s="263"/>
      <c r="S519" s="295"/>
      <c r="T519" s="295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6"/>
      <c r="F520" s="286"/>
      <c r="G520" s="286"/>
      <c r="H520" s="286"/>
      <c r="I520" s="286"/>
      <c r="J520" s="286"/>
      <c r="K520" s="286"/>
      <c r="L520" s="286"/>
      <c r="M520" s="286"/>
      <c r="N520" s="286"/>
      <c r="O520" s="286"/>
      <c r="P520" s="289"/>
      <c r="Q520" s="286"/>
      <c r="R520" s="263"/>
      <c r="S520" s="295"/>
      <c r="T520" s="295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6"/>
      <c r="F521" s="286"/>
      <c r="G521" s="286"/>
      <c r="H521" s="286"/>
      <c r="I521" s="286"/>
      <c r="J521" s="286"/>
      <c r="K521" s="286"/>
      <c r="L521" s="286"/>
      <c r="M521" s="286"/>
      <c r="N521" s="286"/>
      <c r="O521" s="286"/>
      <c r="P521" s="289"/>
      <c r="Q521" s="286"/>
      <c r="R521" s="263"/>
      <c r="S521" s="295"/>
      <c r="T521" s="295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6"/>
      <c r="F522" s="286"/>
      <c r="G522" s="286"/>
      <c r="H522" s="286"/>
      <c r="I522" s="286"/>
      <c r="J522" s="286"/>
      <c r="K522" s="286"/>
      <c r="L522" s="286"/>
      <c r="M522" s="286"/>
      <c r="N522" s="286"/>
      <c r="O522" s="286"/>
      <c r="P522" s="289"/>
      <c r="Q522" s="286"/>
      <c r="R522" s="263"/>
      <c r="S522" s="295"/>
      <c r="T522" s="295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6"/>
      <c r="F523" s="286"/>
      <c r="G523" s="286"/>
      <c r="H523" s="286"/>
      <c r="I523" s="286"/>
      <c r="J523" s="286"/>
      <c r="K523" s="286"/>
      <c r="L523" s="286"/>
      <c r="M523" s="286"/>
      <c r="N523" s="286"/>
      <c r="O523" s="286"/>
      <c r="P523" s="289"/>
      <c r="Q523" s="286"/>
      <c r="R523" s="263"/>
      <c r="S523" s="295"/>
      <c r="T523" s="295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6"/>
      <c r="F524" s="286"/>
      <c r="G524" s="286"/>
      <c r="H524" s="286"/>
      <c r="I524" s="286"/>
      <c r="J524" s="286"/>
      <c r="K524" s="286"/>
      <c r="L524" s="286"/>
      <c r="M524" s="286"/>
      <c r="N524" s="286"/>
      <c r="O524" s="286"/>
      <c r="P524" s="289"/>
      <c r="Q524" s="286"/>
      <c r="R524" s="263"/>
      <c r="S524" s="295"/>
      <c r="T524" s="295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6"/>
      <c r="F525" s="286"/>
      <c r="G525" s="286"/>
      <c r="H525" s="286"/>
      <c r="I525" s="286"/>
      <c r="J525" s="286"/>
      <c r="K525" s="286"/>
      <c r="L525" s="286"/>
      <c r="M525" s="286"/>
      <c r="N525" s="286"/>
      <c r="O525" s="286"/>
      <c r="P525" s="289"/>
      <c r="Q525" s="286"/>
      <c r="R525" s="263"/>
      <c r="S525" s="295"/>
      <c r="T525" s="295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6"/>
      <c r="F526" s="286"/>
      <c r="G526" s="286"/>
      <c r="H526" s="286"/>
      <c r="I526" s="286"/>
      <c r="J526" s="286"/>
      <c r="K526" s="286"/>
      <c r="L526" s="286"/>
      <c r="M526" s="286"/>
      <c r="N526" s="286"/>
      <c r="O526" s="286"/>
      <c r="P526" s="289"/>
      <c r="Q526" s="286"/>
      <c r="R526" s="263"/>
      <c r="S526" s="295"/>
      <c r="T526" s="295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6"/>
      <c r="F527" s="286"/>
      <c r="G527" s="286"/>
      <c r="H527" s="286"/>
      <c r="I527" s="286"/>
      <c r="J527" s="286"/>
      <c r="K527" s="286"/>
      <c r="L527" s="286"/>
      <c r="M527" s="286"/>
      <c r="N527" s="286"/>
      <c r="O527" s="286"/>
      <c r="P527" s="289"/>
      <c r="Q527" s="286"/>
      <c r="R527" s="263"/>
      <c r="S527" s="295"/>
      <c r="T527" s="295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6"/>
      <c r="F528" s="286"/>
      <c r="G528" s="286"/>
      <c r="H528" s="286"/>
      <c r="I528" s="286"/>
      <c r="J528" s="286"/>
      <c r="K528" s="286"/>
      <c r="L528" s="286"/>
      <c r="M528" s="286"/>
      <c r="N528" s="286"/>
      <c r="O528" s="286"/>
      <c r="P528" s="289"/>
      <c r="Q528" s="286"/>
      <c r="R528" s="263"/>
      <c r="S528" s="295"/>
      <c r="T528" s="295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6"/>
      <c r="F529" s="286"/>
      <c r="G529" s="286"/>
      <c r="H529" s="286"/>
      <c r="I529" s="286"/>
      <c r="J529" s="286"/>
      <c r="K529" s="286"/>
      <c r="L529" s="286"/>
      <c r="M529" s="286"/>
      <c r="N529" s="286"/>
      <c r="O529" s="286"/>
      <c r="P529" s="289"/>
      <c r="Q529" s="286"/>
      <c r="R529" s="263"/>
      <c r="S529" s="295"/>
      <c r="T529" s="295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6"/>
      <c r="F530" s="286"/>
      <c r="G530" s="286"/>
      <c r="H530" s="286"/>
      <c r="I530" s="286"/>
      <c r="J530" s="286"/>
      <c r="K530" s="286"/>
      <c r="L530" s="286"/>
      <c r="M530" s="286"/>
      <c r="N530" s="286"/>
      <c r="O530" s="286"/>
      <c r="P530" s="289"/>
      <c r="Q530" s="286"/>
      <c r="R530" s="263"/>
      <c r="S530" s="295"/>
      <c r="T530" s="295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6"/>
      <c r="F531" s="286"/>
      <c r="G531" s="286"/>
      <c r="H531" s="286"/>
      <c r="I531" s="286"/>
      <c r="J531" s="286"/>
      <c r="K531" s="286"/>
      <c r="L531" s="286"/>
      <c r="M531" s="286"/>
      <c r="N531" s="286"/>
      <c r="O531" s="286"/>
      <c r="P531" s="289"/>
      <c r="Q531" s="286"/>
      <c r="R531" s="263"/>
      <c r="S531" s="295"/>
      <c r="T531" s="295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6"/>
      <c r="F532" s="286"/>
      <c r="G532" s="286"/>
      <c r="H532" s="286"/>
      <c r="I532" s="286"/>
      <c r="J532" s="286"/>
      <c r="K532" s="286"/>
      <c r="L532" s="286"/>
      <c r="M532" s="286"/>
      <c r="N532" s="286"/>
      <c r="O532" s="286"/>
      <c r="P532" s="289"/>
      <c r="Q532" s="286"/>
      <c r="R532" s="263"/>
      <c r="S532" s="295"/>
      <c r="T532" s="295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6"/>
      <c r="F533" s="286"/>
      <c r="G533" s="286"/>
      <c r="H533" s="286"/>
      <c r="I533" s="286"/>
      <c r="J533" s="286"/>
      <c r="K533" s="286"/>
      <c r="L533" s="286"/>
      <c r="M533" s="286"/>
      <c r="N533" s="286"/>
      <c r="O533" s="286"/>
      <c r="P533" s="289"/>
      <c r="Q533" s="286"/>
      <c r="R533" s="263"/>
      <c r="S533" s="295"/>
      <c r="T533" s="295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6"/>
      <c r="F534" s="286"/>
      <c r="G534" s="286"/>
      <c r="H534" s="286"/>
      <c r="I534" s="286"/>
      <c r="J534" s="286"/>
      <c r="K534" s="286"/>
      <c r="L534" s="286"/>
      <c r="M534" s="286"/>
      <c r="N534" s="286"/>
      <c r="O534" s="286"/>
      <c r="P534" s="289"/>
      <c r="Q534" s="286"/>
      <c r="R534" s="263"/>
      <c r="S534" s="295"/>
      <c r="T534" s="295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6"/>
      <c r="F535" s="286"/>
      <c r="G535" s="286"/>
      <c r="H535" s="286"/>
      <c r="I535" s="286"/>
      <c r="J535" s="286"/>
      <c r="K535" s="286"/>
      <c r="L535" s="286"/>
      <c r="M535" s="286"/>
      <c r="N535" s="286"/>
      <c r="O535" s="286"/>
      <c r="P535" s="289"/>
      <c r="Q535" s="286"/>
      <c r="R535" s="263"/>
      <c r="S535" s="295"/>
      <c r="T535" s="295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6"/>
      <c r="F536" s="286"/>
      <c r="G536" s="286"/>
      <c r="H536" s="286"/>
      <c r="I536" s="286"/>
      <c r="J536" s="286"/>
      <c r="K536" s="286"/>
      <c r="L536" s="286"/>
      <c r="M536" s="286"/>
      <c r="N536" s="286"/>
      <c r="O536" s="286"/>
      <c r="P536" s="289"/>
      <c r="Q536" s="286"/>
      <c r="R536" s="263"/>
      <c r="S536" s="295"/>
      <c r="T536" s="295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6"/>
      <c r="F537" s="286"/>
      <c r="G537" s="286"/>
      <c r="H537" s="286"/>
      <c r="I537" s="286"/>
      <c r="J537" s="286"/>
      <c r="K537" s="286"/>
      <c r="L537" s="286"/>
      <c r="M537" s="286"/>
      <c r="N537" s="286"/>
      <c r="O537" s="286"/>
      <c r="P537" s="289"/>
      <c r="Q537" s="286"/>
      <c r="R537" s="263"/>
      <c r="S537" s="295"/>
      <c r="T537" s="295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6"/>
      <c r="F538" s="286"/>
      <c r="G538" s="286"/>
      <c r="H538" s="286"/>
      <c r="I538" s="286"/>
      <c r="J538" s="286"/>
      <c r="K538" s="286"/>
      <c r="L538" s="286"/>
      <c r="M538" s="286"/>
      <c r="N538" s="286"/>
      <c r="O538" s="286"/>
      <c r="P538" s="289"/>
      <c r="Q538" s="286"/>
      <c r="R538" s="263"/>
      <c r="S538" s="295"/>
      <c r="T538" s="295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6"/>
      <c r="F539" s="286"/>
      <c r="G539" s="286"/>
      <c r="H539" s="286"/>
      <c r="I539" s="286"/>
      <c r="J539" s="286"/>
      <c r="K539" s="286"/>
      <c r="L539" s="286"/>
      <c r="M539" s="286"/>
      <c r="N539" s="286"/>
      <c r="O539" s="286"/>
      <c r="P539" s="289"/>
      <c r="Q539" s="286"/>
      <c r="R539" s="263"/>
      <c r="S539" s="295"/>
      <c r="T539" s="295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6"/>
      <c r="F540" s="286"/>
      <c r="G540" s="286"/>
      <c r="H540" s="286"/>
      <c r="I540" s="286"/>
      <c r="J540" s="286"/>
      <c r="K540" s="286"/>
      <c r="L540" s="286"/>
      <c r="M540" s="286"/>
      <c r="N540" s="286"/>
      <c r="O540" s="286"/>
      <c r="P540" s="289"/>
      <c r="Q540" s="286"/>
      <c r="R540" s="263"/>
      <c r="S540" s="295"/>
      <c r="T540" s="295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6"/>
      <c r="F541" s="286"/>
      <c r="G541" s="286"/>
      <c r="H541" s="286"/>
      <c r="I541" s="286"/>
      <c r="J541" s="286"/>
      <c r="K541" s="286"/>
      <c r="L541" s="286"/>
      <c r="M541" s="286"/>
      <c r="N541" s="286"/>
      <c r="O541" s="286"/>
      <c r="P541" s="289"/>
      <c r="Q541" s="286"/>
      <c r="R541" s="263"/>
      <c r="S541" s="295"/>
      <c r="T541" s="295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6"/>
      <c r="F542" s="286"/>
      <c r="G542" s="286"/>
      <c r="H542" s="286"/>
      <c r="I542" s="286"/>
      <c r="J542" s="286"/>
      <c r="K542" s="286"/>
      <c r="L542" s="286"/>
      <c r="M542" s="286"/>
      <c r="N542" s="286"/>
      <c r="O542" s="286"/>
      <c r="P542" s="289"/>
      <c r="Q542" s="286"/>
      <c r="R542" s="263"/>
      <c r="S542" s="295"/>
      <c r="T542" s="295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6"/>
      <c r="F543" s="286"/>
      <c r="G543" s="286"/>
      <c r="H543" s="286"/>
      <c r="I543" s="286"/>
      <c r="J543" s="286"/>
      <c r="K543" s="286"/>
      <c r="L543" s="286"/>
      <c r="M543" s="286"/>
      <c r="N543" s="286"/>
      <c r="O543" s="286"/>
      <c r="P543" s="289"/>
      <c r="Q543" s="286"/>
      <c r="R543" s="263"/>
      <c r="S543" s="295"/>
      <c r="T543" s="295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6"/>
      <c r="F544" s="286"/>
      <c r="G544" s="286"/>
      <c r="H544" s="286"/>
      <c r="I544" s="286"/>
      <c r="J544" s="286"/>
      <c r="K544" s="286"/>
      <c r="L544" s="286"/>
      <c r="M544" s="286"/>
      <c r="N544" s="286"/>
      <c r="O544" s="286"/>
      <c r="P544" s="289"/>
      <c r="Q544" s="286"/>
      <c r="R544" s="263"/>
      <c r="S544" s="295"/>
      <c r="T544" s="295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6"/>
      <c r="F545" s="286"/>
      <c r="G545" s="286"/>
      <c r="H545" s="286"/>
      <c r="I545" s="286"/>
      <c r="J545" s="286"/>
      <c r="K545" s="286"/>
      <c r="L545" s="286"/>
      <c r="M545" s="286"/>
      <c r="N545" s="286"/>
      <c r="O545" s="286"/>
      <c r="P545" s="289"/>
      <c r="Q545" s="286"/>
      <c r="R545" s="263"/>
      <c r="S545" s="295"/>
      <c r="T545" s="295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6"/>
      <c r="F546" s="286"/>
      <c r="G546" s="286"/>
      <c r="H546" s="286"/>
      <c r="I546" s="286"/>
      <c r="J546" s="286"/>
      <c r="K546" s="286"/>
      <c r="L546" s="286"/>
      <c r="M546" s="286"/>
      <c r="N546" s="286"/>
      <c r="O546" s="286"/>
      <c r="P546" s="289"/>
      <c r="Q546" s="286"/>
      <c r="R546" s="263"/>
      <c r="S546" s="295"/>
      <c r="T546" s="295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6"/>
      <c r="F547" s="286"/>
      <c r="G547" s="286"/>
      <c r="H547" s="286"/>
      <c r="I547" s="286"/>
      <c r="J547" s="286"/>
      <c r="K547" s="286"/>
      <c r="L547" s="286"/>
      <c r="M547" s="286"/>
      <c r="N547" s="286"/>
      <c r="O547" s="286"/>
      <c r="P547" s="289"/>
      <c r="Q547" s="286"/>
      <c r="R547" s="263"/>
      <c r="S547" s="295"/>
      <c r="T547" s="295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6"/>
      <c r="F548" s="286"/>
      <c r="G548" s="286"/>
      <c r="H548" s="286"/>
      <c r="I548" s="286"/>
      <c r="J548" s="286"/>
      <c r="K548" s="286"/>
      <c r="L548" s="286"/>
      <c r="M548" s="286"/>
      <c r="N548" s="286"/>
      <c r="O548" s="286"/>
      <c r="P548" s="289"/>
      <c r="Q548" s="286"/>
      <c r="R548" s="263"/>
      <c r="S548" s="295"/>
      <c r="T548" s="295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6"/>
      <c r="F549" s="286"/>
      <c r="G549" s="286"/>
      <c r="H549" s="286"/>
      <c r="I549" s="286"/>
      <c r="J549" s="286"/>
      <c r="K549" s="286"/>
      <c r="L549" s="286"/>
      <c r="M549" s="286"/>
      <c r="N549" s="286"/>
      <c r="O549" s="286"/>
      <c r="P549" s="289"/>
      <c r="Q549" s="286"/>
      <c r="R549" s="263"/>
      <c r="S549" s="295"/>
      <c r="T549" s="295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6"/>
      <c r="F550" s="286"/>
      <c r="G550" s="286"/>
      <c r="H550" s="286"/>
      <c r="I550" s="286"/>
      <c r="J550" s="286"/>
      <c r="K550" s="286"/>
      <c r="L550" s="286"/>
      <c r="M550" s="286"/>
      <c r="N550" s="286"/>
      <c r="O550" s="286"/>
      <c r="P550" s="289"/>
      <c r="Q550" s="286"/>
      <c r="R550" s="263"/>
      <c r="S550" s="295"/>
      <c r="T550" s="295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6"/>
      <c r="F551" s="286"/>
      <c r="G551" s="286"/>
      <c r="H551" s="286"/>
      <c r="I551" s="286"/>
      <c r="J551" s="286"/>
      <c r="K551" s="286"/>
      <c r="L551" s="286"/>
      <c r="M551" s="286"/>
      <c r="N551" s="286"/>
      <c r="O551" s="286"/>
      <c r="P551" s="289"/>
      <c r="Q551" s="286"/>
      <c r="R551" s="263"/>
      <c r="S551" s="295"/>
      <c r="T551" s="295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6"/>
      <c r="F552" s="286"/>
      <c r="G552" s="286"/>
      <c r="H552" s="286"/>
      <c r="I552" s="286"/>
      <c r="J552" s="286"/>
      <c r="K552" s="286"/>
      <c r="L552" s="286"/>
      <c r="M552" s="286"/>
      <c r="N552" s="286"/>
      <c r="O552" s="286"/>
      <c r="P552" s="289"/>
      <c r="Q552" s="286"/>
      <c r="R552" s="263"/>
      <c r="S552" s="295"/>
      <c r="T552" s="295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6"/>
      <c r="F553" s="286"/>
      <c r="G553" s="286"/>
      <c r="H553" s="286"/>
      <c r="I553" s="286"/>
      <c r="J553" s="286"/>
      <c r="K553" s="286"/>
      <c r="L553" s="286"/>
      <c r="M553" s="286"/>
      <c r="N553" s="286"/>
      <c r="O553" s="286"/>
      <c r="P553" s="289"/>
      <c r="Q553" s="286"/>
      <c r="R553" s="263"/>
      <c r="S553" s="295"/>
      <c r="T553" s="295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6"/>
      <c r="F554" s="286"/>
      <c r="G554" s="286"/>
      <c r="H554" s="286"/>
      <c r="I554" s="286"/>
      <c r="J554" s="286"/>
      <c r="K554" s="286"/>
      <c r="L554" s="286"/>
      <c r="M554" s="286"/>
      <c r="N554" s="286"/>
      <c r="O554" s="286"/>
      <c r="P554" s="289"/>
      <c r="Q554" s="286"/>
      <c r="R554" s="263"/>
      <c r="S554" s="295"/>
      <c r="T554" s="295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6"/>
      <c r="F555" s="286"/>
      <c r="G555" s="286"/>
      <c r="H555" s="286"/>
      <c r="I555" s="286"/>
      <c r="J555" s="286"/>
      <c r="K555" s="286"/>
      <c r="L555" s="286"/>
      <c r="M555" s="286"/>
      <c r="N555" s="286"/>
      <c r="O555" s="286"/>
      <c r="P555" s="289"/>
      <c r="Q555" s="286"/>
      <c r="R555" s="263"/>
      <c r="S555" s="295"/>
      <c r="T555" s="295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6"/>
      <c r="F556" s="286"/>
      <c r="G556" s="286"/>
      <c r="H556" s="286"/>
      <c r="I556" s="286"/>
      <c r="J556" s="286"/>
      <c r="K556" s="286"/>
      <c r="L556" s="286"/>
      <c r="M556" s="286"/>
      <c r="N556" s="286"/>
      <c r="O556" s="286"/>
      <c r="P556" s="289"/>
      <c r="Q556" s="286"/>
      <c r="R556" s="263"/>
      <c r="S556" s="295"/>
      <c r="T556" s="295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6"/>
      <c r="F557" s="286"/>
      <c r="G557" s="286"/>
      <c r="H557" s="286"/>
      <c r="I557" s="286"/>
      <c r="J557" s="286"/>
      <c r="K557" s="286"/>
      <c r="L557" s="286"/>
      <c r="M557" s="286"/>
      <c r="N557" s="286"/>
      <c r="O557" s="286"/>
      <c r="P557" s="289"/>
      <c r="Q557" s="286"/>
      <c r="R557" s="263"/>
      <c r="S557" s="295"/>
      <c r="T557" s="295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6"/>
      <c r="F558" s="286"/>
      <c r="G558" s="286"/>
      <c r="H558" s="286"/>
      <c r="I558" s="286"/>
      <c r="J558" s="286"/>
      <c r="K558" s="286"/>
      <c r="L558" s="286"/>
      <c r="M558" s="286"/>
      <c r="N558" s="286"/>
      <c r="O558" s="286"/>
      <c r="P558" s="289"/>
      <c r="Q558" s="286"/>
      <c r="R558" s="263"/>
      <c r="S558" s="295"/>
      <c r="T558" s="295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6"/>
      <c r="F559" s="286"/>
      <c r="G559" s="286"/>
      <c r="H559" s="286"/>
      <c r="I559" s="286"/>
      <c r="J559" s="286"/>
      <c r="K559" s="286"/>
      <c r="L559" s="286"/>
      <c r="M559" s="286"/>
      <c r="N559" s="286"/>
      <c r="O559" s="286"/>
      <c r="P559" s="289"/>
      <c r="Q559" s="286"/>
      <c r="R559" s="263"/>
      <c r="S559" s="295"/>
      <c r="T559" s="295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6"/>
      <c r="F560" s="286"/>
      <c r="G560" s="286"/>
      <c r="H560" s="286"/>
      <c r="I560" s="286"/>
      <c r="J560" s="286"/>
      <c r="K560" s="286"/>
      <c r="L560" s="286"/>
      <c r="M560" s="286"/>
      <c r="N560" s="286"/>
      <c r="O560" s="286"/>
      <c r="P560" s="289"/>
      <c r="Q560" s="286"/>
      <c r="R560" s="263"/>
      <c r="S560" s="295"/>
      <c r="T560" s="295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6"/>
      <c r="F561" s="286"/>
      <c r="G561" s="286"/>
      <c r="H561" s="286"/>
      <c r="I561" s="286"/>
      <c r="J561" s="286"/>
      <c r="K561" s="286"/>
      <c r="L561" s="286"/>
      <c r="M561" s="286"/>
      <c r="N561" s="286"/>
      <c r="O561" s="286"/>
      <c r="P561" s="289"/>
      <c r="Q561" s="286"/>
      <c r="R561" s="263"/>
      <c r="S561" s="295"/>
      <c r="T561" s="295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6"/>
      <c r="F562" s="286"/>
      <c r="G562" s="286"/>
      <c r="H562" s="286"/>
      <c r="I562" s="286"/>
      <c r="J562" s="286"/>
      <c r="K562" s="286"/>
      <c r="L562" s="286"/>
      <c r="M562" s="286"/>
      <c r="N562" s="286"/>
      <c r="O562" s="286"/>
      <c r="P562" s="289"/>
      <c r="Q562" s="286"/>
      <c r="R562" s="263"/>
      <c r="S562" s="295"/>
      <c r="T562" s="295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6"/>
      <c r="F563" s="286"/>
      <c r="G563" s="286"/>
      <c r="H563" s="286"/>
      <c r="I563" s="286"/>
      <c r="J563" s="286"/>
      <c r="K563" s="286"/>
      <c r="L563" s="286"/>
      <c r="M563" s="286"/>
      <c r="N563" s="286"/>
      <c r="O563" s="286"/>
      <c r="P563" s="289"/>
      <c r="Q563" s="286"/>
      <c r="R563" s="263"/>
      <c r="S563" s="295"/>
      <c r="T563" s="295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6"/>
      <c r="F564" s="286"/>
      <c r="G564" s="286"/>
      <c r="H564" s="286"/>
      <c r="I564" s="286"/>
      <c r="J564" s="286"/>
      <c r="K564" s="286"/>
      <c r="L564" s="286"/>
      <c r="M564" s="286"/>
      <c r="N564" s="286"/>
      <c r="O564" s="286"/>
      <c r="P564" s="289"/>
      <c r="Q564" s="286"/>
      <c r="R564" s="263"/>
      <c r="S564" s="295"/>
      <c r="T564" s="295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6"/>
      <c r="F565" s="286"/>
      <c r="G565" s="286"/>
      <c r="H565" s="286"/>
      <c r="I565" s="286"/>
      <c r="J565" s="286"/>
      <c r="K565" s="286"/>
      <c r="L565" s="286"/>
      <c r="M565" s="286"/>
      <c r="N565" s="286"/>
      <c r="O565" s="286"/>
      <c r="P565" s="289"/>
      <c r="Q565" s="286"/>
      <c r="R565" s="263"/>
      <c r="S565" s="295"/>
      <c r="T565" s="295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6"/>
      <c r="F566" s="286"/>
      <c r="G566" s="286"/>
      <c r="H566" s="286"/>
      <c r="I566" s="286"/>
      <c r="J566" s="286"/>
      <c r="K566" s="286"/>
      <c r="L566" s="286"/>
      <c r="M566" s="286"/>
      <c r="N566" s="286"/>
      <c r="O566" s="286"/>
      <c r="P566" s="289"/>
      <c r="Q566" s="286"/>
      <c r="R566" s="263"/>
      <c r="S566" s="295"/>
      <c r="T566" s="295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6"/>
      <c r="F567" s="286"/>
      <c r="G567" s="286"/>
      <c r="H567" s="286"/>
      <c r="I567" s="286"/>
      <c r="J567" s="286"/>
      <c r="K567" s="286"/>
      <c r="L567" s="286"/>
      <c r="M567" s="286"/>
      <c r="N567" s="286"/>
      <c r="O567" s="286"/>
      <c r="P567" s="289"/>
      <c r="Q567" s="286"/>
      <c r="R567" s="263"/>
      <c r="S567" s="295"/>
      <c r="T567" s="295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6"/>
      <c r="F568" s="286"/>
      <c r="G568" s="286"/>
      <c r="H568" s="286"/>
      <c r="I568" s="286"/>
      <c r="J568" s="286"/>
      <c r="K568" s="286"/>
      <c r="L568" s="286"/>
      <c r="M568" s="286"/>
      <c r="N568" s="286"/>
      <c r="O568" s="286"/>
      <c r="P568" s="289"/>
      <c r="Q568" s="286"/>
      <c r="R568" s="263"/>
      <c r="S568" s="295"/>
      <c r="T568" s="295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6"/>
      <c r="F569" s="286"/>
      <c r="G569" s="286"/>
      <c r="H569" s="286"/>
      <c r="I569" s="286"/>
      <c r="J569" s="286"/>
      <c r="K569" s="286"/>
      <c r="L569" s="286"/>
      <c r="M569" s="286"/>
      <c r="N569" s="286"/>
      <c r="O569" s="286"/>
      <c r="P569" s="289"/>
      <c r="Q569" s="286"/>
      <c r="R569" s="263"/>
      <c r="S569" s="295"/>
      <c r="T569" s="295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6"/>
      <c r="F570" s="286"/>
      <c r="G570" s="286"/>
      <c r="H570" s="286"/>
      <c r="I570" s="286"/>
      <c r="J570" s="286"/>
      <c r="K570" s="286"/>
      <c r="L570" s="286"/>
      <c r="M570" s="286"/>
      <c r="N570" s="286"/>
      <c r="O570" s="286"/>
      <c r="P570" s="289"/>
      <c r="Q570" s="286"/>
      <c r="R570" s="263"/>
      <c r="S570" s="295"/>
      <c r="T570" s="295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6"/>
      <c r="F571" s="286"/>
      <c r="G571" s="286"/>
      <c r="H571" s="286"/>
      <c r="I571" s="286"/>
      <c r="J571" s="286"/>
      <c r="K571" s="286"/>
      <c r="L571" s="286"/>
      <c r="M571" s="286"/>
      <c r="N571" s="286"/>
      <c r="O571" s="286"/>
      <c r="P571" s="289"/>
      <c r="Q571" s="286"/>
      <c r="R571" s="263"/>
      <c r="S571" s="295"/>
      <c r="T571" s="295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6"/>
      <c r="F572" s="286"/>
      <c r="G572" s="286"/>
      <c r="H572" s="286"/>
      <c r="I572" s="286"/>
      <c r="J572" s="286"/>
      <c r="K572" s="286"/>
      <c r="L572" s="286"/>
      <c r="M572" s="286"/>
      <c r="N572" s="286"/>
      <c r="O572" s="286"/>
      <c r="P572" s="289"/>
      <c r="Q572" s="286"/>
      <c r="R572" s="263"/>
      <c r="S572" s="295"/>
      <c r="T572" s="295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6"/>
      <c r="F573" s="286"/>
      <c r="G573" s="286"/>
      <c r="H573" s="286"/>
      <c r="I573" s="286"/>
      <c r="J573" s="286"/>
      <c r="K573" s="286"/>
      <c r="L573" s="286"/>
      <c r="M573" s="286"/>
      <c r="N573" s="286"/>
      <c r="O573" s="286"/>
      <c r="P573" s="289"/>
      <c r="Q573" s="286"/>
      <c r="R573" s="263"/>
      <c r="S573" s="295"/>
      <c r="T573" s="295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6"/>
      <c r="F574" s="286"/>
      <c r="G574" s="286"/>
      <c r="H574" s="286"/>
      <c r="I574" s="286"/>
      <c r="J574" s="286"/>
      <c r="K574" s="286"/>
      <c r="L574" s="286"/>
      <c r="M574" s="286"/>
      <c r="N574" s="286"/>
      <c r="O574" s="286"/>
      <c r="P574" s="289"/>
      <c r="Q574" s="286"/>
      <c r="R574" s="263"/>
      <c r="S574" s="295"/>
      <c r="T574" s="295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6"/>
      <c r="F575" s="286"/>
      <c r="G575" s="286"/>
      <c r="H575" s="286"/>
      <c r="I575" s="286"/>
      <c r="J575" s="286"/>
      <c r="K575" s="286"/>
      <c r="L575" s="286"/>
      <c r="M575" s="286"/>
      <c r="N575" s="286"/>
      <c r="O575" s="286"/>
      <c r="P575" s="289"/>
      <c r="Q575" s="286"/>
      <c r="R575" s="263"/>
      <c r="S575" s="295"/>
      <c r="T575" s="295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6"/>
      <c r="F576" s="286"/>
      <c r="G576" s="286"/>
      <c r="H576" s="286"/>
      <c r="I576" s="286"/>
      <c r="J576" s="286"/>
      <c r="K576" s="286"/>
      <c r="L576" s="286"/>
      <c r="M576" s="286"/>
      <c r="N576" s="286"/>
      <c r="O576" s="286"/>
      <c r="P576" s="289"/>
      <c r="Q576" s="286"/>
      <c r="R576" s="263"/>
      <c r="S576" s="295"/>
      <c r="T576" s="295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6"/>
      <c r="F577" s="286"/>
      <c r="G577" s="286"/>
      <c r="H577" s="286"/>
      <c r="I577" s="286"/>
      <c r="J577" s="286"/>
      <c r="K577" s="286"/>
      <c r="L577" s="286"/>
      <c r="M577" s="286"/>
      <c r="N577" s="286"/>
      <c r="O577" s="286"/>
      <c r="P577" s="289"/>
      <c r="Q577" s="286"/>
      <c r="R577" s="263"/>
      <c r="S577" s="295"/>
      <c r="T577" s="295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6"/>
      <c r="F578" s="286"/>
      <c r="G578" s="286"/>
      <c r="H578" s="286"/>
      <c r="I578" s="286"/>
      <c r="J578" s="286"/>
      <c r="K578" s="286"/>
      <c r="L578" s="286"/>
      <c r="M578" s="286"/>
      <c r="N578" s="286"/>
      <c r="O578" s="286"/>
      <c r="P578" s="289"/>
      <c r="Q578" s="286"/>
      <c r="R578" s="263"/>
      <c r="S578" s="295"/>
      <c r="T578" s="295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6"/>
      <c r="F579" s="286"/>
      <c r="G579" s="286"/>
      <c r="H579" s="286"/>
      <c r="I579" s="286"/>
      <c r="J579" s="286"/>
      <c r="K579" s="286"/>
      <c r="L579" s="286"/>
      <c r="M579" s="286"/>
      <c r="N579" s="286"/>
      <c r="O579" s="286"/>
      <c r="P579" s="289"/>
      <c r="Q579" s="286"/>
      <c r="R579" s="263"/>
      <c r="S579" s="295"/>
      <c r="T579" s="295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6"/>
      <c r="F580" s="286"/>
      <c r="G580" s="286"/>
      <c r="H580" s="286"/>
      <c r="I580" s="286"/>
      <c r="J580" s="286"/>
      <c r="K580" s="286"/>
      <c r="L580" s="286"/>
      <c r="M580" s="286"/>
      <c r="N580" s="286"/>
      <c r="O580" s="286"/>
      <c r="P580" s="289"/>
      <c r="Q580" s="286"/>
      <c r="R580" s="263"/>
      <c r="S580" s="295"/>
      <c r="T580" s="295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6"/>
      <c r="F581" s="286"/>
      <c r="G581" s="286"/>
      <c r="H581" s="286"/>
      <c r="I581" s="286"/>
      <c r="J581" s="286"/>
      <c r="K581" s="286"/>
      <c r="L581" s="286"/>
      <c r="M581" s="286"/>
      <c r="N581" s="286"/>
      <c r="O581" s="286"/>
      <c r="P581" s="289"/>
      <c r="Q581" s="286"/>
      <c r="R581" s="263"/>
      <c r="S581" s="295"/>
      <c r="T581" s="295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6"/>
      <c r="F582" s="286"/>
      <c r="G582" s="286"/>
      <c r="H582" s="286"/>
      <c r="I582" s="286"/>
      <c r="J582" s="286"/>
      <c r="K582" s="286"/>
      <c r="L582" s="286"/>
      <c r="M582" s="286"/>
      <c r="N582" s="286"/>
      <c r="O582" s="286"/>
      <c r="P582" s="289"/>
      <c r="Q582" s="286"/>
      <c r="R582" s="263"/>
      <c r="S582" s="295"/>
      <c r="T582" s="295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6"/>
      <c r="F583" s="286"/>
      <c r="G583" s="286"/>
      <c r="H583" s="286"/>
      <c r="I583" s="286"/>
      <c r="J583" s="286"/>
      <c r="K583" s="286"/>
      <c r="L583" s="286"/>
      <c r="M583" s="286"/>
      <c r="N583" s="286"/>
      <c r="O583" s="286"/>
      <c r="P583" s="289"/>
      <c r="Q583" s="286"/>
      <c r="R583" s="263"/>
      <c r="S583" s="295"/>
      <c r="T583" s="295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6"/>
      <c r="F584" s="286"/>
      <c r="G584" s="286"/>
      <c r="H584" s="286"/>
      <c r="I584" s="286"/>
      <c r="J584" s="286"/>
      <c r="K584" s="286"/>
      <c r="L584" s="286"/>
      <c r="M584" s="286"/>
      <c r="N584" s="286"/>
      <c r="O584" s="286"/>
      <c r="P584" s="289"/>
      <c r="Q584" s="286"/>
      <c r="R584" s="263"/>
      <c r="S584" s="295"/>
      <c r="T584" s="295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6"/>
      <c r="F585" s="286"/>
      <c r="G585" s="286"/>
      <c r="H585" s="286"/>
      <c r="I585" s="286"/>
      <c r="J585" s="286"/>
      <c r="K585" s="286"/>
      <c r="L585" s="286"/>
      <c r="M585" s="286"/>
      <c r="N585" s="286"/>
      <c r="O585" s="286"/>
      <c r="P585" s="289"/>
      <c r="Q585" s="286"/>
      <c r="R585" s="263"/>
      <c r="S585" s="295"/>
      <c r="T585" s="295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6"/>
      <c r="F586" s="286"/>
      <c r="G586" s="286"/>
      <c r="H586" s="286"/>
      <c r="I586" s="286"/>
      <c r="J586" s="286"/>
      <c r="K586" s="286"/>
      <c r="L586" s="286"/>
      <c r="M586" s="286"/>
      <c r="N586" s="286"/>
      <c r="O586" s="286"/>
      <c r="P586" s="289"/>
      <c r="Q586" s="286"/>
      <c r="R586" s="263"/>
      <c r="S586" s="295"/>
      <c r="T586" s="295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6"/>
      <c r="F587" s="286"/>
      <c r="G587" s="286"/>
      <c r="H587" s="286"/>
      <c r="I587" s="286"/>
      <c r="J587" s="286"/>
      <c r="K587" s="286"/>
      <c r="L587" s="286"/>
      <c r="M587" s="286"/>
      <c r="N587" s="286"/>
      <c r="O587" s="286"/>
      <c r="P587" s="289"/>
      <c r="Q587" s="286"/>
      <c r="R587" s="263"/>
      <c r="S587" s="295"/>
      <c r="T587" s="295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6"/>
      <c r="F588" s="286"/>
      <c r="G588" s="286"/>
      <c r="H588" s="286"/>
      <c r="I588" s="286"/>
      <c r="J588" s="286"/>
      <c r="K588" s="286"/>
      <c r="L588" s="286"/>
      <c r="M588" s="286"/>
      <c r="N588" s="286"/>
      <c r="O588" s="286"/>
      <c r="P588" s="289"/>
      <c r="Q588" s="286"/>
      <c r="R588" s="263"/>
      <c r="S588" s="295"/>
      <c r="T588" s="295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6"/>
      <c r="F589" s="286"/>
      <c r="G589" s="286"/>
      <c r="H589" s="286"/>
      <c r="I589" s="286"/>
      <c r="J589" s="286"/>
      <c r="K589" s="286"/>
      <c r="L589" s="286"/>
      <c r="M589" s="286"/>
      <c r="N589" s="286"/>
      <c r="O589" s="286"/>
      <c r="P589" s="289"/>
      <c r="Q589" s="286"/>
      <c r="R589" s="263"/>
      <c r="S589" s="295"/>
      <c r="T589" s="295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6"/>
      <c r="F590" s="286"/>
      <c r="G590" s="286"/>
      <c r="H590" s="286"/>
      <c r="I590" s="286"/>
      <c r="J590" s="286"/>
      <c r="K590" s="286"/>
      <c r="L590" s="286"/>
      <c r="M590" s="286"/>
      <c r="N590" s="286"/>
      <c r="O590" s="286"/>
      <c r="P590" s="289"/>
      <c r="Q590" s="286"/>
      <c r="R590" s="263"/>
      <c r="S590" s="295"/>
      <c r="T590" s="295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6"/>
      <c r="F591" s="286"/>
      <c r="G591" s="286"/>
      <c r="H591" s="286"/>
      <c r="I591" s="286"/>
      <c r="J591" s="286"/>
      <c r="K591" s="286"/>
      <c r="L591" s="286"/>
      <c r="M591" s="286"/>
      <c r="N591" s="286"/>
      <c r="O591" s="286"/>
      <c r="P591" s="289"/>
      <c r="Q591" s="286"/>
      <c r="R591" s="263"/>
      <c r="S591" s="295"/>
      <c r="T591" s="295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6"/>
      <c r="F592" s="286"/>
      <c r="G592" s="286"/>
      <c r="H592" s="286"/>
      <c r="I592" s="286"/>
      <c r="J592" s="286"/>
      <c r="K592" s="286"/>
      <c r="L592" s="286"/>
      <c r="M592" s="286"/>
      <c r="N592" s="286"/>
      <c r="O592" s="286"/>
      <c r="P592" s="289"/>
      <c r="Q592" s="286"/>
      <c r="R592" s="263"/>
      <c r="S592" s="295"/>
      <c r="T592" s="295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6"/>
      <c r="F593" s="286"/>
      <c r="G593" s="286"/>
      <c r="H593" s="286"/>
      <c r="I593" s="286"/>
      <c r="J593" s="286"/>
      <c r="K593" s="286"/>
      <c r="L593" s="286"/>
      <c r="M593" s="286"/>
      <c r="N593" s="286"/>
      <c r="O593" s="286"/>
      <c r="P593" s="289"/>
      <c r="Q593" s="286"/>
      <c r="R593" s="263"/>
      <c r="S593" s="295"/>
      <c r="T593" s="295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6"/>
      <c r="F594" s="286"/>
      <c r="G594" s="286"/>
      <c r="H594" s="286"/>
      <c r="I594" s="286"/>
      <c r="J594" s="286"/>
      <c r="K594" s="286"/>
      <c r="L594" s="286"/>
      <c r="M594" s="286"/>
      <c r="N594" s="286"/>
      <c r="O594" s="286"/>
      <c r="P594" s="289"/>
      <c r="Q594" s="286"/>
      <c r="R594" s="263"/>
      <c r="S594" s="295"/>
      <c r="T594" s="295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6"/>
      <c r="F595" s="286"/>
      <c r="G595" s="286"/>
      <c r="H595" s="286"/>
      <c r="I595" s="286"/>
      <c r="J595" s="286"/>
      <c r="K595" s="286"/>
      <c r="L595" s="286"/>
      <c r="M595" s="286"/>
      <c r="N595" s="286"/>
      <c r="O595" s="286"/>
      <c r="P595" s="289"/>
      <c r="Q595" s="286"/>
      <c r="R595" s="263"/>
      <c r="S595" s="295"/>
      <c r="T595" s="295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6"/>
      <c r="F596" s="286"/>
      <c r="G596" s="286"/>
      <c r="H596" s="286"/>
      <c r="I596" s="286"/>
      <c r="J596" s="286"/>
      <c r="K596" s="286"/>
      <c r="L596" s="286"/>
      <c r="M596" s="286"/>
      <c r="N596" s="286"/>
      <c r="O596" s="286"/>
      <c r="P596" s="289"/>
      <c r="Q596" s="286"/>
      <c r="R596" s="263"/>
      <c r="S596" s="295"/>
      <c r="T596" s="295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6"/>
      <c r="F597" s="286"/>
      <c r="G597" s="286"/>
      <c r="H597" s="286"/>
      <c r="I597" s="286"/>
      <c r="J597" s="286"/>
      <c r="K597" s="286"/>
      <c r="L597" s="286"/>
      <c r="M597" s="286"/>
      <c r="N597" s="286"/>
      <c r="O597" s="286"/>
      <c r="P597" s="289"/>
      <c r="Q597" s="286"/>
      <c r="R597" s="263"/>
      <c r="S597" s="295"/>
      <c r="T597" s="295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6"/>
      <c r="F598" s="286"/>
      <c r="G598" s="286"/>
      <c r="H598" s="286"/>
      <c r="I598" s="286"/>
      <c r="J598" s="286"/>
      <c r="K598" s="286"/>
      <c r="L598" s="286"/>
      <c r="M598" s="286"/>
      <c r="N598" s="286"/>
      <c r="O598" s="286"/>
      <c r="P598" s="289"/>
      <c r="Q598" s="286"/>
      <c r="R598" s="263"/>
      <c r="S598" s="295"/>
      <c r="T598" s="295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6"/>
      <c r="F599" s="286"/>
      <c r="G599" s="286"/>
      <c r="H599" s="286"/>
      <c r="I599" s="286"/>
      <c r="J599" s="286"/>
      <c r="K599" s="286"/>
      <c r="L599" s="286"/>
      <c r="M599" s="286"/>
      <c r="N599" s="286"/>
      <c r="O599" s="286"/>
      <c r="P599" s="289"/>
      <c r="Q599" s="286"/>
      <c r="R599" s="263"/>
      <c r="S599" s="295"/>
      <c r="T599" s="295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6"/>
      <c r="F600" s="286"/>
      <c r="G600" s="286"/>
      <c r="H600" s="286"/>
      <c r="I600" s="286"/>
      <c r="J600" s="286"/>
      <c r="K600" s="286"/>
      <c r="L600" s="286"/>
      <c r="M600" s="286"/>
      <c r="N600" s="286"/>
      <c r="O600" s="286"/>
      <c r="P600" s="289"/>
      <c r="Q600" s="286"/>
      <c r="R600" s="263"/>
      <c r="S600" s="295"/>
      <c r="T600" s="295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6"/>
      <c r="F601" s="286"/>
      <c r="G601" s="286"/>
      <c r="H601" s="286"/>
      <c r="I601" s="286"/>
      <c r="J601" s="286"/>
      <c r="K601" s="286"/>
      <c r="L601" s="286"/>
      <c r="M601" s="286"/>
      <c r="N601" s="286"/>
      <c r="O601" s="286"/>
      <c r="P601" s="289"/>
      <c r="Q601" s="286"/>
      <c r="R601" s="263"/>
      <c r="S601" s="295"/>
      <c r="T601" s="295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6"/>
      <c r="F602" s="286"/>
      <c r="G602" s="286"/>
      <c r="H602" s="286"/>
      <c r="I602" s="286"/>
      <c r="J602" s="286"/>
      <c r="K602" s="286"/>
      <c r="L602" s="286"/>
      <c r="M602" s="286"/>
      <c r="N602" s="286"/>
      <c r="O602" s="286"/>
      <c r="P602" s="289"/>
      <c r="Q602" s="286"/>
      <c r="R602" s="263"/>
      <c r="S602" s="295"/>
      <c r="T602" s="295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6"/>
      <c r="F603" s="286"/>
      <c r="G603" s="286"/>
      <c r="H603" s="286"/>
      <c r="I603" s="286"/>
      <c r="J603" s="286"/>
      <c r="K603" s="286"/>
      <c r="L603" s="286"/>
      <c r="M603" s="286"/>
      <c r="N603" s="286"/>
      <c r="O603" s="286"/>
      <c r="P603" s="289"/>
      <c r="Q603" s="286"/>
      <c r="R603" s="263"/>
      <c r="S603" s="295"/>
      <c r="T603" s="295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6"/>
      <c r="F604" s="286"/>
      <c r="G604" s="286"/>
      <c r="H604" s="286"/>
      <c r="I604" s="286"/>
      <c r="J604" s="286"/>
      <c r="K604" s="286"/>
      <c r="L604" s="286"/>
      <c r="M604" s="286"/>
      <c r="N604" s="286"/>
      <c r="O604" s="286"/>
      <c r="P604" s="289"/>
      <c r="Q604" s="286"/>
      <c r="R604" s="263"/>
      <c r="S604" s="295"/>
      <c r="T604" s="295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6"/>
      <c r="F605" s="286"/>
      <c r="G605" s="286"/>
      <c r="H605" s="286"/>
      <c r="I605" s="286"/>
      <c r="J605" s="286"/>
      <c r="K605" s="286"/>
      <c r="L605" s="286"/>
      <c r="M605" s="286"/>
      <c r="N605" s="286"/>
      <c r="O605" s="286"/>
      <c r="P605" s="289"/>
      <c r="Q605" s="286"/>
      <c r="R605" s="263"/>
      <c r="S605" s="295"/>
      <c r="T605" s="295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6"/>
      <c r="F606" s="286"/>
      <c r="G606" s="286"/>
      <c r="H606" s="286"/>
      <c r="I606" s="286"/>
      <c r="J606" s="286"/>
      <c r="K606" s="286"/>
      <c r="L606" s="286"/>
      <c r="M606" s="286"/>
      <c r="N606" s="286"/>
      <c r="O606" s="286"/>
      <c r="P606" s="289"/>
      <c r="Q606" s="286"/>
      <c r="R606" s="263"/>
      <c r="S606" s="295"/>
      <c r="T606" s="295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6"/>
      <c r="F607" s="286"/>
      <c r="G607" s="286"/>
      <c r="H607" s="286"/>
      <c r="I607" s="286"/>
      <c r="J607" s="286"/>
      <c r="K607" s="286"/>
      <c r="L607" s="286"/>
      <c r="M607" s="286"/>
      <c r="N607" s="286"/>
      <c r="O607" s="286"/>
      <c r="P607" s="289"/>
      <c r="Q607" s="286"/>
      <c r="R607" s="263"/>
      <c r="S607" s="295"/>
      <c r="T607" s="295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6"/>
      <c r="F608" s="286"/>
      <c r="G608" s="286"/>
      <c r="H608" s="286"/>
      <c r="I608" s="286"/>
      <c r="J608" s="286"/>
      <c r="K608" s="286"/>
      <c r="L608" s="286"/>
      <c r="M608" s="286"/>
      <c r="N608" s="286"/>
      <c r="O608" s="286"/>
      <c r="P608" s="289"/>
      <c r="Q608" s="286"/>
      <c r="R608" s="263"/>
      <c r="S608" s="295"/>
      <c r="T608" s="295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6"/>
      <c r="F609" s="286"/>
      <c r="G609" s="286"/>
      <c r="H609" s="286"/>
      <c r="I609" s="286"/>
      <c r="J609" s="286"/>
      <c r="K609" s="286"/>
      <c r="L609" s="286"/>
      <c r="M609" s="286"/>
      <c r="N609" s="286"/>
      <c r="O609" s="286"/>
      <c r="P609" s="289"/>
      <c r="Q609" s="286"/>
      <c r="R609" s="263"/>
      <c r="S609" s="295"/>
      <c r="T609" s="295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6"/>
      <c r="F610" s="286"/>
      <c r="G610" s="286"/>
      <c r="H610" s="286"/>
      <c r="I610" s="286"/>
      <c r="J610" s="286"/>
      <c r="K610" s="286"/>
      <c r="L610" s="286"/>
      <c r="M610" s="286"/>
      <c r="N610" s="286"/>
      <c r="O610" s="286"/>
      <c r="P610" s="289"/>
      <c r="Q610" s="286"/>
      <c r="R610" s="263"/>
      <c r="S610" s="295"/>
      <c r="T610" s="295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6"/>
      <c r="F611" s="286"/>
      <c r="G611" s="286"/>
      <c r="H611" s="286"/>
      <c r="I611" s="286"/>
      <c r="J611" s="286"/>
      <c r="K611" s="286"/>
      <c r="L611" s="286"/>
      <c r="M611" s="286"/>
      <c r="N611" s="286"/>
      <c r="O611" s="286"/>
      <c r="P611" s="289"/>
      <c r="Q611" s="286"/>
      <c r="R611" s="263"/>
      <c r="S611" s="295"/>
      <c r="T611" s="295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6"/>
      <c r="F612" s="286"/>
      <c r="G612" s="286"/>
      <c r="H612" s="286"/>
      <c r="I612" s="286"/>
      <c r="J612" s="286"/>
      <c r="K612" s="286"/>
      <c r="L612" s="286"/>
      <c r="M612" s="286"/>
      <c r="N612" s="286"/>
      <c r="O612" s="286"/>
      <c r="P612" s="289"/>
      <c r="Q612" s="286"/>
      <c r="R612" s="263"/>
      <c r="S612" s="295"/>
      <c r="T612" s="295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6"/>
      <c r="F613" s="286"/>
      <c r="G613" s="286"/>
      <c r="H613" s="286"/>
      <c r="I613" s="286"/>
      <c r="J613" s="286"/>
      <c r="K613" s="286"/>
      <c r="L613" s="286"/>
      <c r="M613" s="286"/>
      <c r="N613" s="286"/>
      <c r="O613" s="286"/>
      <c r="P613" s="289"/>
      <c r="Q613" s="286"/>
      <c r="R613" s="263"/>
      <c r="S613" s="295"/>
      <c r="T613" s="295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6"/>
      <c r="F614" s="286"/>
      <c r="G614" s="286"/>
      <c r="H614" s="286"/>
      <c r="I614" s="286"/>
      <c r="J614" s="286"/>
      <c r="K614" s="286"/>
      <c r="L614" s="286"/>
      <c r="M614" s="286"/>
      <c r="N614" s="286"/>
      <c r="O614" s="286"/>
      <c r="P614" s="289"/>
      <c r="Q614" s="286"/>
      <c r="R614" s="263"/>
      <c r="S614" s="295"/>
      <c r="T614" s="295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6"/>
      <c r="F615" s="286"/>
      <c r="G615" s="286"/>
      <c r="H615" s="286"/>
      <c r="I615" s="286"/>
      <c r="J615" s="286"/>
      <c r="K615" s="286"/>
      <c r="L615" s="286"/>
      <c r="M615" s="286"/>
      <c r="N615" s="286"/>
      <c r="O615" s="286"/>
      <c r="P615" s="289"/>
      <c r="Q615" s="286"/>
      <c r="R615" s="263"/>
      <c r="S615" s="295"/>
      <c r="T615" s="295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6"/>
      <c r="F616" s="286"/>
      <c r="G616" s="286"/>
      <c r="H616" s="286"/>
      <c r="I616" s="286"/>
      <c r="J616" s="286"/>
      <c r="K616" s="286"/>
      <c r="L616" s="286"/>
      <c r="M616" s="286"/>
      <c r="N616" s="286"/>
      <c r="O616" s="286"/>
      <c r="P616" s="289"/>
      <c r="Q616" s="286"/>
      <c r="R616" s="263"/>
      <c r="S616" s="295"/>
      <c r="T616" s="295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6"/>
      <c r="F617" s="286"/>
      <c r="G617" s="286"/>
      <c r="H617" s="286"/>
      <c r="I617" s="286"/>
      <c r="J617" s="286"/>
      <c r="K617" s="286"/>
      <c r="L617" s="286"/>
      <c r="M617" s="286"/>
      <c r="N617" s="286"/>
      <c r="O617" s="286"/>
      <c r="P617" s="289"/>
      <c r="Q617" s="286"/>
      <c r="R617" s="263"/>
      <c r="S617" s="295"/>
      <c r="T617" s="295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6"/>
      <c r="F618" s="286"/>
      <c r="G618" s="286"/>
      <c r="H618" s="286"/>
      <c r="I618" s="286"/>
      <c r="J618" s="286"/>
      <c r="K618" s="286"/>
      <c r="L618" s="286"/>
      <c r="M618" s="286"/>
      <c r="N618" s="286"/>
      <c r="O618" s="286"/>
      <c r="P618" s="289"/>
      <c r="Q618" s="286"/>
      <c r="R618" s="263"/>
      <c r="S618" s="295"/>
      <c r="T618" s="295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6"/>
      <c r="F619" s="286"/>
      <c r="G619" s="286"/>
      <c r="H619" s="286"/>
      <c r="I619" s="286"/>
      <c r="J619" s="286"/>
      <c r="K619" s="286"/>
      <c r="L619" s="286"/>
      <c r="M619" s="286"/>
      <c r="N619" s="286"/>
      <c r="O619" s="286"/>
      <c r="P619" s="289"/>
      <c r="Q619" s="286"/>
      <c r="R619" s="263"/>
      <c r="S619" s="295"/>
      <c r="T619" s="295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6"/>
      <c r="F620" s="286"/>
      <c r="G620" s="286"/>
      <c r="H620" s="286"/>
      <c r="I620" s="286"/>
      <c r="J620" s="286"/>
      <c r="K620" s="286"/>
      <c r="L620" s="286"/>
      <c r="M620" s="286"/>
      <c r="N620" s="286"/>
      <c r="O620" s="286"/>
      <c r="P620" s="289"/>
      <c r="Q620" s="286"/>
      <c r="R620" s="263"/>
      <c r="S620" s="295"/>
      <c r="T620" s="295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6"/>
      <c r="F621" s="286"/>
      <c r="G621" s="286"/>
      <c r="H621" s="286"/>
      <c r="I621" s="286"/>
      <c r="J621" s="286"/>
      <c r="K621" s="286"/>
      <c r="L621" s="286"/>
      <c r="M621" s="286"/>
      <c r="N621" s="286"/>
      <c r="O621" s="286"/>
      <c r="P621" s="289"/>
      <c r="Q621" s="286"/>
      <c r="R621" s="263"/>
      <c r="S621" s="295"/>
      <c r="T621" s="295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6"/>
      <c r="F622" s="286"/>
      <c r="G622" s="286"/>
      <c r="H622" s="286"/>
      <c r="I622" s="286"/>
      <c r="J622" s="286"/>
      <c r="K622" s="286"/>
      <c r="L622" s="286"/>
      <c r="M622" s="286"/>
      <c r="N622" s="286"/>
      <c r="O622" s="286"/>
      <c r="P622" s="289"/>
      <c r="Q622" s="286"/>
      <c r="R622" s="263"/>
      <c r="S622" s="295"/>
      <c r="T622" s="295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6"/>
      <c r="F623" s="286"/>
      <c r="G623" s="286"/>
      <c r="H623" s="286"/>
      <c r="I623" s="286"/>
      <c r="J623" s="286"/>
      <c r="K623" s="286"/>
      <c r="L623" s="286"/>
      <c r="M623" s="286"/>
      <c r="N623" s="286"/>
      <c r="O623" s="286"/>
      <c r="P623" s="289"/>
      <c r="Q623" s="286"/>
      <c r="R623" s="263"/>
      <c r="S623" s="295"/>
      <c r="T623" s="295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6"/>
      <c r="F624" s="286"/>
      <c r="G624" s="286"/>
      <c r="H624" s="286"/>
      <c r="I624" s="286"/>
      <c r="J624" s="286"/>
      <c r="K624" s="286"/>
      <c r="L624" s="286"/>
      <c r="M624" s="286"/>
      <c r="N624" s="286"/>
      <c r="O624" s="286"/>
      <c r="P624" s="289"/>
      <c r="Q624" s="286"/>
      <c r="R624" s="263"/>
      <c r="S624" s="295"/>
      <c r="T624" s="295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6"/>
      <c r="F625" s="286"/>
      <c r="G625" s="286"/>
      <c r="H625" s="286"/>
      <c r="I625" s="286"/>
      <c r="J625" s="286"/>
      <c r="K625" s="286"/>
      <c r="L625" s="286"/>
      <c r="M625" s="286"/>
      <c r="N625" s="286"/>
      <c r="O625" s="286"/>
      <c r="P625" s="289"/>
      <c r="Q625" s="286"/>
      <c r="R625" s="263"/>
      <c r="S625" s="295"/>
      <c r="T625" s="295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6"/>
      <c r="F626" s="286"/>
      <c r="G626" s="286"/>
      <c r="H626" s="286"/>
      <c r="I626" s="286"/>
      <c r="J626" s="286"/>
      <c r="K626" s="286"/>
      <c r="L626" s="286"/>
      <c r="M626" s="286"/>
      <c r="N626" s="286"/>
      <c r="O626" s="286"/>
      <c r="P626" s="289"/>
      <c r="Q626" s="286"/>
      <c r="R626" s="263"/>
      <c r="S626" s="295"/>
      <c r="T626" s="295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6"/>
      <c r="F627" s="286"/>
      <c r="G627" s="286"/>
      <c r="H627" s="286"/>
      <c r="I627" s="286"/>
      <c r="J627" s="286"/>
      <c r="K627" s="286"/>
      <c r="L627" s="286"/>
      <c r="M627" s="286"/>
      <c r="N627" s="286"/>
      <c r="O627" s="286"/>
      <c r="P627" s="289"/>
      <c r="Q627" s="286"/>
      <c r="R627" s="263"/>
      <c r="S627" s="295"/>
      <c r="T627" s="295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6"/>
      <c r="F628" s="286"/>
      <c r="G628" s="286"/>
      <c r="H628" s="286"/>
      <c r="I628" s="286"/>
      <c r="J628" s="286"/>
      <c r="K628" s="286"/>
      <c r="L628" s="286"/>
      <c r="M628" s="286"/>
      <c r="N628" s="286"/>
      <c r="O628" s="286"/>
      <c r="P628" s="289"/>
      <c r="Q628" s="286"/>
      <c r="R628" s="263"/>
      <c r="S628" s="295"/>
      <c r="T628" s="295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6"/>
      <c r="F629" s="286"/>
      <c r="G629" s="286"/>
      <c r="H629" s="286"/>
      <c r="I629" s="286"/>
      <c r="J629" s="286"/>
      <c r="K629" s="286"/>
      <c r="L629" s="286"/>
      <c r="M629" s="286"/>
      <c r="N629" s="286"/>
      <c r="O629" s="286"/>
      <c r="P629" s="289"/>
      <c r="Q629" s="286"/>
      <c r="R629" s="263"/>
      <c r="S629" s="295"/>
      <c r="T629" s="295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6"/>
      <c r="F630" s="286"/>
      <c r="G630" s="286"/>
      <c r="H630" s="286"/>
      <c r="I630" s="286"/>
      <c r="J630" s="286"/>
      <c r="K630" s="286"/>
      <c r="L630" s="286"/>
      <c r="M630" s="286"/>
      <c r="N630" s="286"/>
      <c r="O630" s="286"/>
      <c r="P630" s="289"/>
      <c r="Q630" s="286"/>
      <c r="R630" s="263"/>
      <c r="S630" s="295"/>
      <c r="T630" s="295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6"/>
      <c r="F631" s="286"/>
      <c r="G631" s="286"/>
      <c r="H631" s="286"/>
      <c r="I631" s="286"/>
      <c r="J631" s="286"/>
      <c r="K631" s="286"/>
      <c r="L631" s="286"/>
      <c r="M631" s="286"/>
      <c r="N631" s="286"/>
      <c r="O631" s="286"/>
      <c r="P631" s="289"/>
      <c r="Q631" s="286"/>
      <c r="R631" s="263"/>
      <c r="S631" s="295"/>
      <c r="T631" s="295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6"/>
      <c r="F632" s="286"/>
      <c r="G632" s="286"/>
      <c r="H632" s="286"/>
      <c r="I632" s="286"/>
      <c r="J632" s="286"/>
      <c r="K632" s="286"/>
      <c r="L632" s="286"/>
      <c r="M632" s="286"/>
      <c r="N632" s="286"/>
      <c r="O632" s="286"/>
      <c r="P632" s="289"/>
      <c r="Q632" s="286"/>
      <c r="R632" s="263"/>
      <c r="S632" s="295"/>
      <c r="T632" s="295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6"/>
      <c r="F633" s="286"/>
      <c r="G633" s="286"/>
      <c r="H633" s="286"/>
      <c r="I633" s="286"/>
      <c r="J633" s="286"/>
      <c r="K633" s="286"/>
      <c r="L633" s="286"/>
      <c r="M633" s="286"/>
      <c r="N633" s="286"/>
      <c r="O633" s="286"/>
      <c r="P633" s="289"/>
      <c r="Q633" s="286"/>
      <c r="R633" s="263"/>
      <c r="S633" s="295"/>
      <c r="T633" s="295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6"/>
      <c r="F634" s="286"/>
      <c r="G634" s="286"/>
      <c r="H634" s="286"/>
      <c r="I634" s="286"/>
      <c r="J634" s="286"/>
      <c r="K634" s="286"/>
      <c r="L634" s="286"/>
      <c r="M634" s="286"/>
      <c r="N634" s="286"/>
      <c r="O634" s="286"/>
      <c r="P634" s="289"/>
      <c r="Q634" s="286"/>
      <c r="R634" s="263"/>
      <c r="S634" s="295"/>
      <c r="T634" s="295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6"/>
      <c r="F635" s="286"/>
      <c r="G635" s="286"/>
      <c r="H635" s="286"/>
      <c r="I635" s="286"/>
      <c r="J635" s="286"/>
      <c r="K635" s="286"/>
      <c r="L635" s="286"/>
      <c r="M635" s="286"/>
      <c r="N635" s="286"/>
      <c r="O635" s="286"/>
      <c r="P635" s="289"/>
      <c r="Q635" s="286"/>
      <c r="R635" s="263"/>
      <c r="S635" s="295"/>
      <c r="T635" s="295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6"/>
      <c r="F636" s="286"/>
      <c r="G636" s="286"/>
      <c r="H636" s="286"/>
      <c r="I636" s="286"/>
      <c r="J636" s="286"/>
      <c r="K636" s="286"/>
      <c r="L636" s="286"/>
      <c r="M636" s="286"/>
      <c r="N636" s="286"/>
      <c r="O636" s="286"/>
      <c r="P636" s="289"/>
      <c r="Q636" s="286"/>
      <c r="R636" s="263"/>
      <c r="S636" s="295"/>
      <c r="T636" s="295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6"/>
      <c r="F637" s="286"/>
      <c r="G637" s="286"/>
      <c r="H637" s="286"/>
      <c r="I637" s="286"/>
      <c r="J637" s="286"/>
      <c r="K637" s="286"/>
      <c r="L637" s="286"/>
      <c r="M637" s="286"/>
      <c r="N637" s="286"/>
      <c r="O637" s="286"/>
      <c r="P637" s="289"/>
      <c r="Q637" s="286"/>
      <c r="R637" s="263"/>
      <c r="S637" s="295"/>
      <c r="T637" s="295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6"/>
      <c r="F638" s="286"/>
      <c r="G638" s="286"/>
      <c r="H638" s="286"/>
      <c r="I638" s="286"/>
      <c r="J638" s="286"/>
      <c r="K638" s="286"/>
      <c r="L638" s="286"/>
      <c r="M638" s="286"/>
      <c r="N638" s="286"/>
      <c r="O638" s="286"/>
      <c r="P638" s="289"/>
      <c r="Q638" s="286"/>
      <c r="R638" s="263"/>
      <c r="S638" s="295"/>
      <c r="T638" s="295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6"/>
      <c r="F639" s="286"/>
      <c r="G639" s="286"/>
      <c r="H639" s="286"/>
      <c r="I639" s="286"/>
      <c r="J639" s="286"/>
      <c r="K639" s="286"/>
      <c r="L639" s="286"/>
      <c r="M639" s="286"/>
      <c r="N639" s="286"/>
      <c r="O639" s="286"/>
      <c r="P639" s="289"/>
      <c r="Q639" s="286"/>
      <c r="R639" s="263"/>
      <c r="S639" s="295"/>
      <c r="T639" s="295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6"/>
      <c r="F640" s="286"/>
      <c r="G640" s="286"/>
      <c r="H640" s="286"/>
      <c r="I640" s="286"/>
      <c r="J640" s="286"/>
      <c r="K640" s="286"/>
      <c r="L640" s="286"/>
      <c r="M640" s="286"/>
      <c r="N640" s="286"/>
      <c r="O640" s="286"/>
      <c r="P640" s="289"/>
      <c r="Q640" s="286"/>
      <c r="R640" s="263"/>
      <c r="S640" s="295"/>
      <c r="T640" s="295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6"/>
      <c r="F641" s="286"/>
      <c r="G641" s="286"/>
      <c r="H641" s="286"/>
      <c r="I641" s="286"/>
      <c r="J641" s="286"/>
      <c r="K641" s="286"/>
      <c r="L641" s="286"/>
      <c r="M641" s="286"/>
      <c r="N641" s="286"/>
      <c r="O641" s="286"/>
      <c r="P641" s="289"/>
      <c r="Q641" s="286"/>
      <c r="R641" s="263"/>
      <c r="S641" s="295"/>
      <c r="T641" s="295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6"/>
      <c r="F642" s="286"/>
      <c r="G642" s="286"/>
      <c r="H642" s="286"/>
      <c r="I642" s="286"/>
      <c r="J642" s="286"/>
      <c r="K642" s="286"/>
      <c r="L642" s="286"/>
      <c r="M642" s="286"/>
      <c r="N642" s="286"/>
      <c r="O642" s="286"/>
      <c r="P642" s="289"/>
      <c r="Q642" s="286"/>
      <c r="R642" s="263"/>
      <c r="S642" s="295"/>
      <c r="T642" s="295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6"/>
      <c r="F643" s="286"/>
      <c r="G643" s="286"/>
      <c r="H643" s="286"/>
      <c r="I643" s="286"/>
      <c r="J643" s="286"/>
      <c r="K643" s="286"/>
      <c r="L643" s="286"/>
      <c r="M643" s="286"/>
      <c r="N643" s="286"/>
      <c r="O643" s="286"/>
      <c r="P643" s="289"/>
      <c r="Q643" s="286"/>
      <c r="R643" s="263"/>
      <c r="S643" s="295"/>
      <c r="T643" s="295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6"/>
      <c r="F644" s="286"/>
      <c r="G644" s="286"/>
      <c r="H644" s="286"/>
      <c r="I644" s="286"/>
      <c r="J644" s="286"/>
      <c r="K644" s="286"/>
      <c r="L644" s="286"/>
      <c r="M644" s="286"/>
      <c r="N644" s="286"/>
      <c r="O644" s="286"/>
      <c r="P644" s="289"/>
      <c r="Q644" s="286"/>
      <c r="R644" s="263"/>
      <c r="S644" s="295"/>
      <c r="T644" s="295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6"/>
      <c r="F645" s="286"/>
      <c r="G645" s="286"/>
      <c r="H645" s="286"/>
      <c r="I645" s="286"/>
      <c r="J645" s="286"/>
      <c r="K645" s="286"/>
      <c r="L645" s="286"/>
      <c r="M645" s="286"/>
      <c r="N645" s="286"/>
      <c r="O645" s="286"/>
      <c r="P645" s="289"/>
      <c r="Q645" s="286"/>
      <c r="R645" s="263"/>
      <c r="S645" s="295"/>
      <c r="T645" s="295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6"/>
      <c r="F646" s="286"/>
      <c r="G646" s="286"/>
      <c r="H646" s="286"/>
      <c r="I646" s="286"/>
      <c r="J646" s="286"/>
      <c r="K646" s="286"/>
      <c r="L646" s="286"/>
      <c r="M646" s="286"/>
      <c r="N646" s="286"/>
      <c r="O646" s="286"/>
      <c r="P646" s="289"/>
      <c r="Q646" s="286"/>
      <c r="R646" s="263"/>
      <c r="S646" s="295"/>
      <c r="T646" s="295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6"/>
      <c r="F647" s="286"/>
      <c r="G647" s="286"/>
      <c r="H647" s="286"/>
      <c r="I647" s="286"/>
      <c r="J647" s="286"/>
      <c r="K647" s="286"/>
      <c r="L647" s="286"/>
      <c r="M647" s="286"/>
      <c r="N647" s="286"/>
      <c r="O647" s="286"/>
      <c r="P647" s="289"/>
      <c r="Q647" s="286"/>
      <c r="R647" s="263"/>
      <c r="S647" s="295"/>
      <c r="T647" s="295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6"/>
      <c r="F648" s="286"/>
      <c r="G648" s="286"/>
      <c r="H648" s="286"/>
      <c r="I648" s="286"/>
      <c r="J648" s="286"/>
      <c r="K648" s="286"/>
      <c r="L648" s="286"/>
      <c r="M648" s="286"/>
      <c r="N648" s="286"/>
      <c r="O648" s="286"/>
      <c r="P648" s="289"/>
      <c r="Q648" s="286"/>
      <c r="R648" s="263"/>
      <c r="S648" s="295"/>
      <c r="T648" s="295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6"/>
      <c r="F649" s="286"/>
      <c r="G649" s="286"/>
      <c r="H649" s="286"/>
      <c r="I649" s="286"/>
      <c r="J649" s="286"/>
      <c r="K649" s="286"/>
      <c r="L649" s="286"/>
      <c r="M649" s="286"/>
      <c r="N649" s="286"/>
      <c r="O649" s="286"/>
      <c r="P649" s="289"/>
      <c r="Q649" s="286"/>
      <c r="R649" s="263"/>
      <c r="S649" s="295"/>
      <c r="T649" s="295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6"/>
      <c r="F650" s="286"/>
      <c r="G650" s="286"/>
      <c r="H650" s="286"/>
      <c r="I650" s="286"/>
      <c r="J650" s="286"/>
      <c r="K650" s="286"/>
      <c r="L650" s="286"/>
      <c r="M650" s="286"/>
      <c r="N650" s="286"/>
      <c r="O650" s="286"/>
      <c r="P650" s="289"/>
      <c r="Q650" s="286"/>
      <c r="R650" s="263"/>
      <c r="S650" s="295"/>
      <c r="T650" s="295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6"/>
      <c r="F651" s="286"/>
      <c r="G651" s="286"/>
      <c r="H651" s="286"/>
      <c r="I651" s="286"/>
      <c r="J651" s="286"/>
      <c r="K651" s="286"/>
      <c r="L651" s="286"/>
      <c r="M651" s="286"/>
      <c r="N651" s="286"/>
      <c r="O651" s="286"/>
      <c r="P651" s="289"/>
      <c r="Q651" s="286"/>
      <c r="R651" s="263"/>
      <c r="S651" s="295"/>
      <c r="T651" s="295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6"/>
      <c r="F652" s="286"/>
      <c r="G652" s="286"/>
      <c r="H652" s="286"/>
      <c r="I652" s="286"/>
      <c r="J652" s="286"/>
      <c r="K652" s="286"/>
      <c r="L652" s="286"/>
      <c r="M652" s="286"/>
      <c r="N652" s="286"/>
      <c r="O652" s="286"/>
      <c r="P652" s="289"/>
      <c r="Q652" s="286"/>
      <c r="R652" s="263"/>
      <c r="S652" s="295"/>
      <c r="T652" s="295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6"/>
      <c r="F653" s="286"/>
      <c r="G653" s="286"/>
      <c r="H653" s="286"/>
      <c r="I653" s="286"/>
      <c r="J653" s="286"/>
      <c r="K653" s="286"/>
      <c r="L653" s="286"/>
      <c r="M653" s="286"/>
      <c r="N653" s="286"/>
      <c r="O653" s="286"/>
      <c r="P653" s="289"/>
      <c r="Q653" s="286"/>
      <c r="R653" s="263"/>
      <c r="S653" s="295"/>
      <c r="T653" s="295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6"/>
      <c r="F654" s="286"/>
      <c r="G654" s="286"/>
      <c r="H654" s="286"/>
      <c r="I654" s="286"/>
      <c r="J654" s="286"/>
      <c r="K654" s="286"/>
      <c r="L654" s="286"/>
      <c r="M654" s="286"/>
      <c r="N654" s="286"/>
      <c r="O654" s="286"/>
      <c r="P654" s="289"/>
      <c r="Q654" s="286"/>
      <c r="R654" s="263"/>
      <c r="S654" s="295"/>
      <c r="T654" s="295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6"/>
      <c r="F655" s="286"/>
      <c r="G655" s="286"/>
      <c r="H655" s="286"/>
      <c r="I655" s="286"/>
      <c r="J655" s="286"/>
      <c r="K655" s="286"/>
      <c r="L655" s="286"/>
      <c r="M655" s="286"/>
      <c r="N655" s="286"/>
      <c r="O655" s="286"/>
      <c r="P655" s="289"/>
      <c r="Q655" s="286"/>
      <c r="R655" s="263"/>
      <c r="S655" s="295"/>
      <c r="T655" s="295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6"/>
      <c r="F656" s="286"/>
      <c r="G656" s="286"/>
      <c r="H656" s="286"/>
      <c r="I656" s="286"/>
      <c r="J656" s="286"/>
      <c r="K656" s="286"/>
      <c r="L656" s="286"/>
      <c r="M656" s="286"/>
      <c r="N656" s="286"/>
      <c r="O656" s="286"/>
      <c r="P656" s="289"/>
      <c r="Q656" s="286"/>
      <c r="R656" s="263"/>
      <c r="S656" s="295"/>
      <c r="T656" s="295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6"/>
      <c r="F657" s="286"/>
      <c r="G657" s="286"/>
      <c r="H657" s="286"/>
      <c r="I657" s="286"/>
      <c r="J657" s="286"/>
      <c r="K657" s="286"/>
      <c r="L657" s="286"/>
      <c r="M657" s="286"/>
      <c r="N657" s="286"/>
      <c r="O657" s="286"/>
      <c r="P657" s="289"/>
      <c r="Q657" s="286"/>
      <c r="R657" s="263"/>
      <c r="S657" s="295"/>
      <c r="T657" s="295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6"/>
      <c r="F658" s="286"/>
      <c r="G658" s="286"/>
      <c r="H658" s="286"/>
      <c r="I658" s="286"/>
      <c r="J658" s="286"/>
      <c r="K658" s="286"/>
      <c r="L658" s="286"/>
      <c r="M658" s="286"/>
      <c r="N658" s="286"/>
      <c r="O658" s="286"/>
      <c r="P658" s="289"/>
      <c r="Q658" s="286"/>
      <c r="R658" s="263"/>
      <c r="S658" s="295"/>
      <c r="T658" s="295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6"/>
      <c r="F659" s="286"/>
      <c r="G659" s="286"/>
      <c r="H659" s="286"/>
      <c r="I659" s="286"/>
      <c r="J659" s="286"/>
      <c r="K659" s="286"/>
      <c r="L659" s="286"/>
      <c r="M659" s="286"/>
      <c r="N659" s="286"/>
      <c r="O659" s="286"/>
      <c r="P659" s="289"/>
      <c r="Q659" s="286"/>
      <c r="R659" s="263"/>
      <c r="S659" s="295"/>
      <c r="T659" s="295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6"/>
      <c r="F660" s="286"/>
      <c r="G660" s="286"/>
      <c r="H660" s="286"/>
      <c r="I660" s="286"/>
      <c r="J660" s="286"/>
      <c r="K660" s="286"/>
      <c r="L660" s="286"/>
      <c r="M660" s="286"/>
      <c r="N660" s="286"/>
      <c r="O660" s="286"/>
      <c r="P660" s="289"/>
      <c r="Q660" s="286"/>
      <c r="R660" s="263"/>
      <c r="S660" s="295"/>
      <c r="T660" s="295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6"/>
      <c r="F661" s="286"/>
      <c r="G661" s="286"/>
      <c r="H661" s="286"/>
      <c r="I661" s="286"/>
      <c r="J661" s="286"/>
      <c r="K661" s="286"/>
      <c r="L661" s="286"/>
      <c r="M661" s="286"/>
      <c r="N661" s="286"/>
      <c r="O661" s="286"/>
      <c r="P661" s="289"/>
      <c r="Q661" s="286"/>
      <c r="R661" s="263"/>
      <c r="S661" s="295"/>
      <c r="T661" s="295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6"/>
      <c r="F662" s="286"/>
      <c r="G662" s="286"/>
      <c r="H662" s="286"/>
      <c r="I662" s="286"/>
      <c r="J662" s="286"/>
      <c r="K662" s="286"/>
      <c r="L662" s="286"/>
      <c r="M662" s="286"/>
      <c r="N662" s="286"/>
      <c r="O662" s="286"/>
      <c r="P662" s="289"/>
      <c r="Q662" s="286"/>
      <c r="R662" s="263"/>
      <c r="S662" s="295"/>
      <c r="T662" s="295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6"/>
      <c r="F663" s="286"/>
      <c r="G663" s="286"/>
      <c r="H663" s="286"/>
      <c r="I663" s="286"/>
      <c r="J663" s="286"/>
      <c r="K663" s="286"/>
      <c r="L663" s="286"/>
      <c r="M663" s="286"/>
      <c r="N663" s="286"/>
      <c r="O663" s="286"/>
      <c r="P663" s="289"/>
      <c r="Q663" s="286"/>
      <c r="R663" s="263"/>
      <c r="S663" s="295"/>
      <c r="T663" s="295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6"/>
      <c r="F664" s="286"/>
      <c r="G664" s="286"/>
      <c r="H664" s="286"/>
      <c r="I664" s="286"/>
      <c r="J664" s="286"/>
      <c r="K664" s="286"/>
      <c r="L664" s="286"/>
      <c r="M664" s="286"/>
      <c r="N664" s="286"/>
      <c r="O664" s="286"/>
      <c r="P664" s="289"/>
      <c r="Q664" s="286"/>
      <c r="R664" s="263"/>
      <c r="S664" s="295"/>
      <c r="T664" s="295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6"/>
      <c r="F665" s="286"/>
      <c r="G665" s="286"/>
      <c r="H665" s="286"/>
      <c r="I665" s="286"/>
      <c r="J665" s="286"/>
      <c r="K665" s="286"/>
      <c r="L665" s="286"/>
      <c r="M665" s="286"/>
      <c r="N665" s="286"/>
      <c r="O665" s="286"/>
      <c r="P665" s="289"/>
      <c r="Q665" s="286"/>
      <c r="R665" s="263"/>
      <c r="S665" s="295"/>
      <c r="T665" s="295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6"/>
      <c r="F666" s="286"/>
      <c r="G666" s="286"/>
      <c r="H666" s="286"/>
      <c r="I666" s="286"/>
      <c r="J666" s="286"/>
      <c r="K666" s="286"/>
      <c r="L666" s="286"/>
      <c r="M666" s="286"/>
      <c r="N666" s="286"/>
      <c r="O666" s="286"/>
      <c r="P666" s="289"/>
      <c r="Q666" s="286"/>
      <c r="R666" s="263"/>
      <c r="S666" s="295"/>
      <c r="T666" s="295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6"/>
      <c r="F667" s="286"/>
      <c r="G667" s="286"/>
      <c r="H667" s="286"/>
      <c r="I667" s="286"/>
      <c r="J667" s="286"/>
      <c r="K667" s="286"/>
      <c r="L667" s="286"/>
      <c r="M667" s="286"/>
      <c r="N667" s="286"/>
      <c r="O667" s="286"/>
      <c r="P667" s="289"/>
      <c r="Q667" s="286"/>
      <c r="R667" s="263"/>
      <c r="S667" s="295"/>
      <c r="T667" s="295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6"/>
      <c r="F668" s="286"/>
      <c r="G668" s="286"/>
      <c r="H668" s="286"/>
      <c r="I668" s="286"/>
      <c r="J668" s="286"/>
      <c r="K668" s="286"/>
      <c r="L668" s="286"/>
      <c r="M668" s="286"/>
      <c r="N668" s="286"/>
      <c r="O668" s="286"/>
      <c r="P668" s="289"/>
      <c r="Q668" s="286"/>
      <c r="R668" s="263"/>
      <c r="S668" s="295"/>
      <c r="T668" s="295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6"/>
      <c r="F669" s="286"/>
      <c r="G669" s="286"/>
      <c r="H669" s="286"/>
      <c r="I669" s="286"/>
      <c r="J669" s="286"/>
      <c r="K669" s="286"/>
      <c r="L669" s="286"/>
      <c r="M669" s="286"/>
      <c r="N669" s="286"/>
      <c r="O669" s="286"/>
      <c r="P669" s="289"/>
      <c r="Q669" s="286"/>
      <c r="R669" s="263"/>
      <c r="S669" s="295"/>
      <c r="T669" s="295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6"/>
      <c r="F670" s="286"/>
      <c r="G670" s="286"/>
      <c r="H670" s="286"/>
      <c r="I670" s="286"/>
      <c r="J670" s="286"/>
      <c r="K670" s="286"/>
      <c r="L670" s="286"/>
      <c r="M670" s="286"/>
      <c r="N670" s="286"/>
      <c r="O670" s="286"/>
      <c r="P670" s="289"/>
      <c r="Q670" s="286"/>
      <c r="R670" s="263"/>
      <c r="S670" s="295"/>
      <c r="T670" s="295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6"/>
      <c r="F671" s="286"/>
      <c r="G671" s="286"/>
      <c r="H671" s="286"/>
      <c r="I671" s="286"/>
      <c r="J671" s="286"/>
      <c r="K671" s="286"/>
      <c r="L671" s="286"/>
      <c r="M671" s="286"/>
      <c r="N671" s="286"/>
      <c r="O671" s="286"/>
      <c r="P671" s="289"/>
      <c r="Q671" s="286"/>
      <c r="R671" s="263"/>
      <c r="S671" s="295"/>
      <c r="T671" s="295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6"/>
      <c r="F672" s="286"/>
      <c r="G672" s="286"/>
      <c r="H672" s="286"/>
      <c r="I672" s="286"/>
      <c r="J672" s="286"/>
      <c r="K672" s="286"/>
      <c r="L672" s="286"/>
      <c r="M672" s="286"/>
      <c r="N672" s="286"/>
      <c r="O672" s="286"/>
      <c r="P672" s="289"/>
      <c r="Q672" s="286"/>
      <c r="R672" s="263"/>
      <c r="S672" s="295"/>
      <c r="T672" s="295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6"/>
      <c r="F673" s="286"/>
      <c r="G673" s="286"/>
      <c r="H673" s="286"/>
      <c r="I673" s="286"/>
      <c r="J673" s="286"/>
      <c r="K673" s="286"/>
      <c r="L673" s="286"/>
      <c r="M673" s="286"/>
      <c r="N673" s="286"/>
      <c r="O673" s="286"/>
      <c r="P673" s="289"/>
      <c r="Q673" s="286"/>
      <c r="R673" s="263"/>
      <c r="S673" s="295"/>
      <c r="T673" s="295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6"/>
      <c r="F674" s="286"/>
      <c r="G674" s="286"/>
      <c r="H674" s="286"/>
      <c r="I674" s="286"/>
      <c r="J674" s="286"/>
      <c r="K674" s="286"/>
      <c r="L674" s="286"/>
      <c r="M674" s="286"/>
      <c r="N674" s="286"/>
      <c r="O674" s="286"/>
      <c r="P674" s="289"/>
      <c r="Q674" s="286"/>
      <c r="R674" s="263"/>
      <c r="S674" s="295"/>
      <c r="T674" s="295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6"/>
      <c r="F675" s="286"/>
      <c r="G675" s="286"/>
      <c r="H675" s="286"/>
      <c r="I675" s="286"/>
      <c r="J675" s="286"/>
      <c r="K675" s="286"/>
      <c r="L675" s="286"/>
      <c r="M675" s="286"/>
      <c r="N675" s="286"/>
      <c r="O675" s="286"/>
      <c r="P675" s="289"/>
      <c r="Q675" s="286"/>
      <c r="R675" s="263"/>
      <c r="S675" s="295"/>
      <c r="T675" s="295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6"/>
      <c r="F676" s="286"/>
      <c r="G676" s="286"/>
      <c r="H676" s="286"/>
      <c r="I676" s="286"/>
      <c r="J676" s="286"/>
      <c r="K676" s="286"/>
      <c r="L676" s="286"/>
      <c r="M676" s="286"/>
      <c r="N676" s="286"/>
      <c r="O676" s="286"/>
      <c r="P676" s="289"/>
      <c r="Q676" s="286"/>
      <c r="R676" s="263"/>
      <c r="S676" s="295"/>
      <c r="T676" s="295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6"/>
      <c r="F677" s="286"/>
      <c r="G677" s="286"/>
      <c r="H677" s="286"/>
      <c r="I677" s="286"/>
      <c r="J677" s="286"/>
      <c r="K677" s="286"/>
      <c r="L677" s="286"/>
      <c r="M677" s="286"/>
      <c r="N677" s="286"/>
      <c r="O677" s="286"/>
      <c r="P677" s="289"/>
      <c r="Q677" s="286"/>
      <c r="R677" s="263"/>
      <c r="S677" s="295"/>
      <c r="T677" s="295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6"/>
      <c r="F678" s="286"/>
      <c r="G678" s="286"/>
      <c r="H678" s="286"/>
      <c r="I678" s="286"/>
      <c r="J678" s="286"/>
      <c r="K678" s="286"/>
      <c r="L678" s="286"/>
      <c r="M678" s="286"/>
      <c r="N678" s="286"/>
      <c r="O678" s="286"/>
      <c r="P678" s="289"/>
      <c r="Q678" s="286"/>
      <c r="R678" s="263"/>
      <c r="S678" s="295"/>
      <c r="T678" s="295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6"/>
      <c r="F679" s="286"/>
      <c r="G679" s="286"/>
      <c r="H679" s="286"/>
      <c r="I679" s="286"/>
      <c r="J679" s="286"/>
      <c r="K679" s="286"/>
      <c r="L679" s="286"/>
      <c r="M679" s="286"/>
      <c r="N679" s="286"/>
      <c r="O679" s="286"/>
      <c r="P679" s="289"/>
      <c r="Q679" s="286"/>
      <c r="R679" s="263"/>
      <c r="S679" s="295"/>
      <c r="T679" s="295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6"/>
      <c r="F680" s="286"/>
      <c r="G680" s="286"/>
      <c r="H680" s="286"/>
      <c r="I680" s="286"/>
      <c r="J680" s="286"/>
      <c r="K680" s="286"/>
      <c r="L680" s="286"/>
      <c r="M680" s="286"/>
      <c r="N680" s="286"/>
      <c r="O680" s="286"/>
      <c r="P680" s="289"/>
      <c r="Q680" s="286"/>
      <c r="R680" s="263"/>
      <c r="S680" s="295"/>
      <c r="T680" s="295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6"/>
      <c r="F681" s="286"/>
      <c r="G681" s="286"/>
      <c r="H681" s="286"/>
      <c r="I681" s="286"/>
      <c r="J681" s="286"/>
      <c r="K681" s="286"/>
      <c r="L681" s="286"/>
      <c r="M681" s="286"/>
      <c r="N681" s="286"/>
      <c r="O681" s="286"/>
      <c r="P681" s="289"/>
      <c r="Q681" s="286"/>
      <c r="R681" s="263"/>
      <c r="S681" s="295"/>
      <c r="T681" s="295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6"/>
      <c r="F682" s="286"/>
      <c r="G682" s="286"/>
      <c r="H682" s="286"/>
      <c r="I682" s="286"/>
      <c r="J682" s="286"/>
      <c r="K682" s="286"/>
      <c r="L682" s="286"/>
      <c r="M682" s="286"/>
      <c r="N682" s="286"/>
      <c r="O682" s="286"/>
      <c r="P682" s="289"/>
      <c r="Q682" s="286"/>
      <c r="R682" s="263"/>
      <c r="S682" s="295"/>
      <c r="T682" s="295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6"/>
      <c r="F683" s="286"/>
      <c r="G683" s="286"/>
      <c r="H683" s="286"/>
      <c r="I683" s="286"/>
      <c r="J683" s="286"/>
      <c r="K683" s="286"/>
      <c r="L683" s="286"/>
      <c r="M683" s="286"/>
      <c r="N683" s="286"/>
      <c r="O683" s="286"/>
      <c r="P683" s="289"/>
      <c r="Q683" s="286"/>
      <c r="R683" s="263"/>
      <c r="S683" s="295"/>
      <c r="T683" s="295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6"/>
      <c r="F684" s="286"/>
      <c r="G684" s="286"/>
      <c r="H684" s="286"/>
      <c r="I684" s="286"/>
      <c r="J684" s="286"/>
      <c r="K684" s="286"/>
      <c r="L684" s="286"/>
      <c r="M684" s="286"/>
      <c r="N684" s="286"/>
      <c r="O684" s="286"/>
      <c r="P684" s="289"/>
      <c r="Q684" s="286"/>
      <c r="R684" s="263"/>
      <c r="S684" s="295"/>
      <c r="T684" s="295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6"/>
      <c r="F685" s="286"/>
      <c r="G685" s="286"/>
      <c r="H685" s="286"/>
      <c r="I685" s="286"/>
      <c r="J685" s="286"/>
      <c r="K685" s="286"/>
      <c r="L685" s="286"/>
      <c r="M685" s="286"/>
      <c r="N685" s="286"/>
      <c r="O685" s="286"/>
      <c r="P685" s="289"/>
      <c r="Q685" s="286"/>
      <c r="R685" s="263"/>
      <c r="S685" s="295"/>
      <c r="T685" s="295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6"/>
      <c r="F686" s="286"/>
      <c r="G686" s="286"/>
      <c r="H686" s="286"/>
      <c r="I686" s="286"/>
      <c r="J686" s="286"/>
      <c r="K686" s="286"/>
      <c r="L686" s="286"/>
      <c r="M686" s="286"/>
      <c r="N686" s="286"/>
      <c r="O686" s="286"/>
      <c r="P686" s="289"/>
      <c r="Q686" s="286"/>
      <c r="R686" s="263"/>
      <c r="S686" s="295"/>
      <c r="T686" s="295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6"/>
      <c r="F687" s="286"/>
      <c r="G687" s="286"/>
      <c r="H687" s="286"/>
      <c r="I687" s="286"/>
      <c r="J687" s="286"/>
      <c r="K687" s="286"/>
      <c r="L687" s="286"/>
      <c r="M687" s="286"/>
      <c r="N687" s="286"/>
      <c r="O687" s="286"/>
      <c r="P687" s="289"/>
      <c r="Q687" s="286"/>
      <c r="R687" s="263"/>
      <c r="S687" s="295"/>
      <c r="T687" s="295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6"/>
      <c r="F688" s="286"/>
      <c r="G688" s="286"/>
      <c r="H688" s="286"/>
      <c r="I688" s="286"/>
      <c r="J688" s="286"/>
      <c r="K688" s="286"/>
      <c r="L688" s="286"/>
      <c r="M688" s="286"/>
      <c r="N688" s="286"/>
      <c r="O688" s="286"/>
      <c r="P688" s="289"/>
      <c r="Q688" s="286"/>
      <c r="R688" s="263"/>
      <c r="S688" s="295"/>
      <c r="T688" s="295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6"/>
      <c r="F689" s="286"/>
      <c r="G689" s="286"/>
      <c r="H689" s="286"/>
      <c r="I689" s="286"/>
      <c r="J689" s="286"/>
      <c r="K689" s="286"/>
      <c r="L689" s="286"/>
      <c r="M689" s="286"/>
      <c r="N689" s="286"/>
      <c r="O689" s="286"/>
      <c r="P689" s="289"/>
      <c r="Q689" s="286"/>
      <c r="R689" s="263"/>
      <c r="S689" s="295"/>
      <c r="T689" s="295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6"/>
      <c r="F690" s="286"/>
      <c r="G690" s="286"/>
      <c r="H690" s="286"/>
      <c r="I690" s="286"/>
      <c r="J690" s="286"/>
      <c r="K690" s="286"/>
      <c r="L690" s="286"/>
      <c r="M690" s="286"/>
      <c r="N690" s="286"/>
      <c r="O690" s="286"/>
      <c r="P690" s="289"/>
      <c r="Q690" s="286"/>
      <c r="R690" s="263"/>
      <c r="S690" s="295"/>
      <c r="T690" s="295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6"/>
      <c r="F691" s="286"/>
      <c r="G691" s="286"/>
      <c r="H691" s="286"/>
      <c r="I691" s="286"/>
      <c r="J691" s="286"/>
      <c r="K691" s="286"/>
      <c r="L691" s="286"/>
      <c r="M691" s="286"/>
      <c r="N691" s="286"/>
      <c r="O691" s="286"/>
      <c r="P691" s="289"/>
      <c r="Q691" s="286"/>
      <c r="R691" s="263"/>
      <c r="S691" s="295"/>
      <c r="T691" s="295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6"/>
      <c r="F692" s="286"/>
      <c r="G692" s="286"/>
      <c r="H692" s="286"/>
      <c r="I692" s="286"/>
      <c r="J692" s="286"/>
      <c r="K692" s="286"/>
      <c r="L692" s="286"/>
      <c r="M692" s="286"/>
      <c r="N692" s="286"/>
      <c r="O692" s="286"/>
      <c r="P692" s="289"/>
      <c r="Q692" s="286"/>
      <c r="R692" s="263"/>
      <c r="S692" s="295"/>
      <c r="T692" s="295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6"/>
      <c r="F693" s="286"/>
      <c r="G693" s="286"/>
      <c r="H693" s="286"/>
      <c r="I693" s="286"/>
      <c r="J693" s="286"/>
      <c r="K693" s="286"/>
      <c r="L693" s="286"/>
      <c r="M693" s="286"/>
      <c r="N693" s="286"/>
      <c r="O693" s="286"/>
      <c r="P693" s="289"/>
      <c r="Q693" s="286"/>
      <c r="R693" s="263"/>
      <c r="S693" s="295"/>
      <c r="T693" s="295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6"/>
      <c r="F694" s="286"/>
      <c r="G694" s="286"/>
      <c r="H694" s="286"/>
      <c r="I694" s="286"/>
      <c r="J694" s="286"/>
      <c r="K694" s="286"/>
      <c r="L694" s="286"/>
      <c r="M694" s="286"/>
      <c r="N694" s="286"/>
      <c r="O694" s="286"/>
      <c r="P694" s="289"/>
      <c r="Q694" s="286"/>
      <c r="R694" s="263"/>
      <c r="S694" s="295"/>
      <c r="T694" s="295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6"/>
      <c r="F695" s="286"/>
      <c r="G695" s="286"/>
      <c r="H695" s="286"/>
      <c r="I695" s="286"/>
      <c r="J695" s="286"/>
      <c r="K695" s="286"/>
      <c r="L695" s="286"/>
      <c r="M695" s="286"/>
      <c r="N695" s="286"/>
      <c r="O695" s="286"/>
      <c r="P695" s="289"/>
      <c r="Q695" s="286"/>
      <c r="R695" s="263"/>
      <c r="S695" s="295"/>
      <c r="T695" s="295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6"/>
      <c r="F696" s="286"/>
      <c r="G696" s="286"/>
      <c r="H696" s="286"/>
      <c r="I696" s="286"/>
      <c r="J696" s="286"/>
      <c r="K696" s="286"/>
      <c r="L696" s="286"/>
      <c r="M696" s="286"/>
      <c r="N696" s="286"/>
      <c r="O696" s="286"/>
      <c r="P696" s="289"/>
      <c r="Q696" s="286"/>
      <c r="R696" s="263"/>
      <c r="S696" s="295"/>
      <c r="T696" s="295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6"/>
      <c r="F697" s="286"/>
      <c r="G697" s="286"/>
      <c r="H697" s="286"/>
      <c r="I697" s="286"/>
      <c r="J697" s="286"/>
      <c r="K697" s="286"/>
      <c r="L697" s="286"/>
      <c r="M697" s="286"/>
      <c r="N697" s="286"/>
      <c r="O697" s="286"/>
      <c r="P697" s="289"/>
      <c r="Q697" s="286"/>
      <c r="R697" s="263"/>
      <c r="S697" s="295"/>
      <c r="T697" s="295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6"/>
      <c r="F698" s="286"/>
      <c r="G698" s="286"/>
      <c r="H698" s="286"/>
      <c r="I698" s="286"/>
      <c r="J698" s="286"/>
      <c r="K698" s="286"/>
      <c r="L698" s="286"/>
      <c r="M698" s="286"/>
      <c r="N698" s="286"/>
      <c r="O698" s="286"/>
      <c r="P698" s="289"/>
      <c r="Q698" s="286"/>
      <c r="R698" s="263"/>
      <c r="S698" s="295"/>
      <c r="T698" s="295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6"/>
      <c r="F699" s="286"/>
      <c r="G699" s="286"/>
      <c r="H699" s="286"/>
      <c r="I699" s="286"/>
      <c r="J699" s="286"/>
      <c r="K699" s="286"/>
      <c r="L699" s="286"/>
      <c r="M699" s="286"/>
      <c r="N699" s="286"/>
      <c r="O699" s="286"/>
      <c r="P699" s="289"/>
      <c r="Q699" s="286"/>
      <c r="R699" s="263"/>
      <c r="S699" s="295"/>
      <c r="T699" s="295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6"/>
      <c r="F700" s="286"/>
      <c r="G700" s="286"/>
      <c r="H700" s="286"/>
      <c r="I700" s="286"/>
      <c r="J700" s="286"/>
      <c r="K700" s="286"/>
      <c r="L700" s="286"/>
      <c r="M700" s="286"/>
      <c r="N700" s="286"/>
      <c r="O700" s="286"/>
      <c r="P700" s="289"/>
      <c r="Q700" s="286"/>
      <c r="R700" s="263"/>
      <c r="S700" s="295"/>
      <c r="T700" s="295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6"/>
      <c r="F701" s="286"/>
      <c r="G701" s="286"/>
      <c r="H701" s="286"/>
      <c r="I701" s="286"/>
      <c r="J701" s="286"/>
      <c r="K701" s="286"/>
      <c r="L701" s="286"/>
      <c r="M701" s="286"/>
      <c r="N701" s="286"/>
      <c r="O701" s="286"/>
      <c r="P701" s="289"/>
      <c r="Q701" s="286"/>
      <c r="R701" s="263"/>
      <c r="S701" s="295"/>
      <c r="T701" s="295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6"/>
      <c r="F702" s="286"/>
      <c r="G702" s="286"/>
      <c r="H702" s="286"/>
      <c r="I702" s="286"/>
      <c r="J702" s="286"/>
      <c r="K702" s="286"/>
      <c r="L702" s="286"/>
      <c r="M702" s="286"/>
      <c r="N702" s="286"/>
      <c r="O702" s="286"/>
      <c r="P702" s="289"/>
      <c r="Q702" s="286"/>
      <c r="R702" s="263"/>
      <c r="S702" s="295"/>
      <c r="T702" s="295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6"/>
      <c r="F703" s="286"/>
      <c r="G703" s="286"/>
      <c r="H703" s="286"/>
      <c r="I703" s="286"/>
      <c r="J703" s="286"/>
      <c r="K703" s="286"/>
      <c r="L703" s="286"/>
      <c r="M703" s="286"/>
      <c r="N703" s="286"/>
      <c r="O703" s="286"/>
      <c r="P703" s="289"/>
      <c r="Q703" s="286"/>
      <c r="R703" s="263"/>
      <c r="S703" s="295"/>
      <c r="T703" s="295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6"/>
      <c r="F704" s="286"/>
      <c r="G704" s="286"/>
      <c r="H704" s="286"/>
      <c r="I704" s="286"/>
      <c r="J704" s="286"/>
      <c r="K704" s="286"/>
      <c r="L704" s="286"/>
      <c r="M704" s="286"/>
      <c r="N704" s="286"/>
      <c r="O704" s="286"/>
      <c r="P704" s="289"/>
      <c r="Q704" s="286"/>
      <c r="R704" s="263"/>
      <c r="S704" s="295"/>
      <c r="T704" s="295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6"/>
      <c r="F705" s="286"/>
      <c r="G705" s="286"/>
      <c r="H705" s="286"/>
      <c r="I705" s="286"/>
      <c r="J705" s="286"/>
      <c r="K705" s="286"/>
      <c r="L705" s="286"/>
      <c r="M705" s="286"/>
      <c r="N705" s="286"/>
      <c r="O705" s="286"/>
      <c r="P705" s="289"/>
      <c r="Q705" s="286"/>
      <c r="R705" s="263"/>
      <c r="S705" s="295"/>
      <c r="T705" s="295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6"/>
      <c r="F706" s="286"/>
      <c r="G706" s="286"/>
      <c r="H706" s="286"/>
      <c r="I706" s="286"/>
      <c r="J706" s="286"/>
      <c r="K706" s="286"/>
      <c r="L706" s="286"/>
      <c r="M706" s="286"/>
      <c r="N706" s="286"/>
      <c r="O706" s="286"/>
      <c r="P706" s="289"/>
      <c r="Q706" s="286"/>
      <c r="R706" s="263"/>
      <c r="S706" s="295"/>
      <c r="T706" s="295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6"/>
      <c r="F707" s="286"/>
      <c r="G707" s="286"/>
      <c r="H707" s="286"/>
      <c r="I707" s="286"/>
      <c r="J707" s="286"/>
      <c r="K707" s="286"/>
      <c r="L707" s="286"/>
      <c r="M707" s="286"/>
      <c r="N707" s="286"/>
      <c r="O707" s="286"/>
      <c r="P707" s="289"/>
      <c r="Q707" s="286"/>
      <c r="R707" s="263"/>
      <c r="S707" s="295"/>
      <c r="T707" s="295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6"/>
      <c r="F708" s="286"/>
      <c r="G708" s="286"/>
      <c r="H708" s="286"/>
      <c r="I708" s="286"/>
      <c r="J708" s="286"/>
      <c r="K708" s="286"/>
      <c r="L708" s="286"/>
      <c r="M708" s="286"/>
      <c r="N708" s="286"/>
      <c r="O708" s="286"/>
      <c r="P708" s="289"/>
      <c r="Q708" s="286"/>
      <c r="R708" s="263"/>
      <c r="S708" s="295"/>
      <c r="T708" s="295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6"/>
      <c r="F709" s="286"/>
      <c r="G709" s="286"/>
      <c r="H709" s="286"/>
      <c r="I709" s="286"/>
      <c r="J709" s="286"/>
      <c r="K709" s="286"/>
      <c r="L709" s="286"/>
      <c r="M709" s="286"/>
      <c r="N709" s="286"/>
      <c r="O709" s="286"/>
      <c r="P709" s="289"/>
      <c r="Q709" s="286"/>
      <c r="R709" s="263"/>
      <c r="S709" s="295"/>
      <c r="T709" s="295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6"/>
      <c r="F710" s="286"/>
      <c r="G710" s="286"/>
      <c r="H710" s="286"/>
      <c r="I710" s="286"/>
      <c r="J710" s="286"/>
      <c r="K710" s="286"/>
      <c r="L710" s="286"/>
      <c r="M710" s="286"/>
      <c r="N710" s="286"/>
      <c r="O710" s="286"/>
      <c r="P710" s="289"/>
      <c r="Q710" s="286"/>
      <c r="R710" s="263"/>
      <c r="S710" s="295"/>
      <c r="T710" s="295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6"/>
      <c r="F711" s="286"/>
      <c r="G711" s="286"/>
      <c r="H711" s="286"/>
      <c r="I711" s="286"/>
      <c r="J711" s="286"/>
      <c r="K711" s="286"/>
      <c r="L711" s="286"/>
      <c r="M711" s="286"/>
      <c r="N711" s="286"/>
      <c r="O711" s="286"/>
      <c r="P711" s="289"/>
      <c r="Q711" s="286"/>
      <c r="R711" s="263"/>
      <c r="S711" s="295"/>
      <c r="T711" s="295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6"/>
      <c r="F712" s="286"/>
      <c r="G712" s="286"/>
      <c r="H712" s="286"/>
      <c r="I712" s="286"/>
      <c r="J712" s="286"/>
      <c r="K712" s="286"/>
      <c r="L712" s="286"/>
      <c r="M712" s="286"/>
      <c r="N712" s="286"/>
      <c r="O712" s="286"/>
      <c r="P712" s="289"/>
      <c r="Q712" s="286"/>
      <c r="R712" s="263"/>
      <c r="S712" s="295"/>
      <c r="T712" s="295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6"/>
      <c r="F713" s="286"/>
      <c r="G713" s="286"/>
      <c r="H713" s="286"/>
      <c r="I713" s="286"/>
      <c r="J713" s="286"/>
      <c r="K713" s="286"/>
      <c r="L713" s="286"/>
      <c r="M713" s="286"/>
      <c r="N713" s="286"/>
      <c r="O713" s="286"/>
      <c r="P713" s="289"/>
      <c r="Q713" s="286"/>
      <c r="R713" s="263"/>
      <c r="S713" s="295"/>
      <c r="T713" s="295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6"/>
      <c r="F714" s="286"/>
      <c r="G714" s="286"/>
      <c r="H714" s="286"/>
      <c r="I714" s="286"/>
      <c r="J714" s="286"/>
      <c r="K714" s="286"/>
      <c r="L714" s="286"/>
      <c r="M714" s="286"/>
      <c r="N714" s="286"/>
      <c r="O714" s="286"/>
      <c r="P714" s="289"/>
      <c r="Q714" s="286"/>
      <c r="R714" s="263"/>
      <c r="S714" s="295"/>
      <c r="T714" s="295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6"/>
      <c r="F715" s="286"/>
      <c r="G715" s="286"/>
      <c r="H715" s="286"/>
      <c r="I715" s="286"/>
      <c r="J715" s="286"/>
      <c r="K715" s="286"/>
      <c r="L715" s="286"/>
      <c r="M715" s="286"/>
      <c r="N715" s="286"/>
      <c r="O715" s="286"/>
      <c r="P715" s="289"/>
      <c r="Q715" s="286"/>
      <c r="R715" s="263"/>
      <c r="S715" s="295"/>
      <c r="T715" s="295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6"/>
      <c r="F716" s="286"/>
      <c r="G716" s="286"/>
      <c r="H716" s="286"/>
      <c r="I716" s="286"/>
      <c r="J716" s="286"/>
      <c r="K716" s="286"/>
      <c r="L716" s="286"/>
      <c r="M716" s="286"/>
      <c r="N716" s="286"/>
      <c r="O716" s="286"/>
      <c r="P716" s="289"/>
      <c r="Q716" s="286"/>
      <c r="R716" s="263"/>
      <c r="S716" s="295"/>
      <c r="T716" s="295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6"/>
      <c r="F717" s="286"/>
      <c r="G717" s="286"/>
      <c r="H717" s="286"/>
      <c r="I717" s="286"/>
      <c r="J717" s="286"/>
      <c r="K717" s="286"/>
      <c r="L717" s="286"/>
      <c r="M717" s="286"/>
      <c r="N717" s="286"/>
      <c r="O717" s="286"/>
      <c r="P717" s="289"/>
      <c r="Q717" s="286"/>
      <c r="R717" s="263"/>
      <c r="S717" s="295"/>
      <c r="T717" s="295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6"/>
      <c r="F718" s="286"/>
      <c r="G718" s="286"/>
      <c r="H718" s="286"/>
      <c r="I718" s="286"/>
      <c r="J718" s="286"/>
      <c r="K718" s="286"/>
      <c r="L718" s="286"/>
      <c r="M718" s="286"/>
      <c r="N718" s="286"/>
      <c r="O718" s="286"/>
      <c r="P718" s="289"/>
      <c r="Q718" s="286"/>
      <c r="R718" s="263"/>
      <c r="S718" s="295"/>
      <c r="T718" s="295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6"/>
      <c r="F719" s="286"/>
      <c r="G719" s="286"/>
      <c r="H719" s="286"/>
      <c r="I719" s="286"/>
      <c r="J719" s="286"/>
      <c r="K719" s="286"/>
      <c r="L719" s="286"/>
      <c r="M719" s="286"/>
      <c r="N719" s="286"/>
      <c r="O719" s="286"/>
      <c r="P719" s="289"/>
      <c r="Q719" s="286"/>
      <c r="R719" s="263"/>
      <c r="S719" s="295"/>
      <c r="T719" s="295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6"/>
      <c r="F720" s="286"/>
      <c r="G720" s="286"/>
      <c r="H720" s="286"/>
      <c r="I720" s="286"/>
      <c r="J720" s="286"/>
      <c r="K720" s="286"/>
      <c r="L720" s="286"/>
      <c r="M720" s="286"/>
      <c r="N720" s="286"/>
      <c r="O720" s="286"/>
      <c r="P720" s="289"/>
      <c r="Q720" s="286"/>
      <c r="R720" s="263"/>
      <c r="S720" s="295"/>
      <c r="T720" s="295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6"/>
      <c r="F721" s="286"/>
      <c r="G721" s="286"/>
      <c r="H721" s="286"/>
      <c r="I721" s="286"/>
      <c r="J721" s="286"/>
      <c r="K721" s="286"/>
      <c r="L721" s="286"/>
      <c r="M721" s="286"/>
      <c r="N721" s="286"/>
      <c r="O721" s="286"/>
      <c r="P721" s="289"/>
      <c r="Q721" s="286"/>
      <c r="R721" s="263"/>
      <c r="S721" s="295"/>
      <c r="T721" s="295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6"/>
      <c r="F722" s="286"/>
      <c r="G722" s="286"/>
      <c r="H722" s="286"/>
      <c r="I722" s="286"/>
      <c r="J722" s="286"/>
      <c r="K722" s="286"/>
      <c r="L722" s="286"/>
      <c r="M722" s="286"/>
      <c r="N722" s="286"/>
      <c r="O722" s="286"/>
      <c r="P722" s="289"/>
      <c r="Q722" s="286"/>
      <c r="R722" s="263"/>
      <c r="S722" s="295"/>
      <c r="T722" s="295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6"/>
      <c r="F723" s="286"/>
      <c r="G723" s="286"/>
      <c r="H723" s="286"/>
      <c r="I723" s="286"/>
      <c r="J723" s="286"/>
      <c r="K723" s="286"/>
      <c r="L723" s="286"/>
      <c r="M723" s="286"/>
      <c r="N723" s="286"/>
      <c r="O723" s="286"/>
      <c r="P723" s="289"/>
      <c r="Q723" s="286"/>
      <c r="R723" s="263"/>
      <c r="S723" s="295"/>
      <c r="T723" s="295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6"/>
      <c r="F724" s="286"/>
      <c r="G724" s="286"/>
      <c r="H724" s="286"/>
      <c r="I724" s="286"/>
      <c r="J724" s="286"/>
      <c r="K724" s="286"/>
      <c r="L724" s="286"/>
      <c r="M724" s="286"/>
      <c r="N724" s="286"/>
      <c r="O724" s="286"/>
      <c r="P724" s="289"/>
      <c r="Q724" s="286"/>
      <c r="R724" s="263"/>
      <c r="S724" s="295"/>
      <c r="T724" s="295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6"/>
      <c r="F725" s="286"/>
      <c r="G725" s="286"/>
      <c r="H725" s="286"/>
      <c r="I725" s="286"/>
      <c r="J725" s="286"/>
      <c r="K725" s="286"/>
      <c r="L725" s="286"/>
      <c r="M725" s="286"/>
      <c r="N725" s="286"/>
      <c r="O725" s="286"/>
      <c r="P725" s="289"/>
      <c r="Q725" s="286"/>
      <c r="R725" s="263"/>
      <c r="S725" s="295"/>
      <c r="T725" s="295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6"/>
      <c r="F726" s="286"/>
      <c r="G726" s="286"/>
      <c r="H726" s="286"/>
      <c r="I726" s="286"/>
      <c r="J726" s="286"/>
      <c r="K726" s="286"/>
      <c r="L726" s="286"/>
      <c r="M726" s="286"/>
      <c r="N726" s="286"/>
      <c r="O726" s="286"/>
      <c r="P726" s="289"/>
      <c r="Q726" s="286"/>
      <c r="R726" s="263"/>
      <c r="S726" s="295"/>
      <c r="T726" s="295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6"/>
      <c r="F727" s="286"/>
      <c r="G727" s="286"/>
      <c r="H727" s="286"/>
      <c r="I727" s="286"/>
      <c r="J727" s="286"/>
      <c r="K727" s="286"/>
      <c r="L727" s="286"/>
      <c r="M727" s="286"/>
      <c r="N727" s="286"/>
      <c r="O727" s="286"/>
      <c r="P727" s="289"/>
      <c r="Q727" s="286"/>
      <c r="R727" s="263"/>
      <c r="S727" s="295"/>
      <c r="T727" s="295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6"/>
      <c r="F728" s="286"/>
      <c r="G728" s="286"/>
      <c r="H728" s="286"/>
      <c r="I728" s="286"/>
      <c r="J728" s="286"/>
      <c r="K728" s="286"/>
      <c r="L728" s="286"/>
      <c r="M728" s="286"/>
      <c r="N728" s="286"/>
      <c r="O728" s="286"/>
      <c r="P728" s="289"/>
      <c r="Q728" s="286"/>
      <c r="R728" s="263"/>
      <c r="S728" s="295"/>
      <c r="T728" s="295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6"/>
      <c r="F729" s="286"/>
      <c r="G729" s="286"/>
      <c r="H729" s="286"/>
      <c r="I729" s="286"/>
      <c r="J729" s="286"/>
      <c r="K729" s="286"/>
      <c r="L729" s="286"/>
      <c r="M729" s="286"/>
      <c r="N729" s="286"/>
      <c r="O729" s="286"/>
      <c r="P729" s="289"/>
      <c r="Q729" s="286"/>
      <c r="R729" s="263"/>
      <c r="S729" s="295"/>
      <c r="T729" s="295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6"/>
      <c r="F730" s="286"/>
      <c r="G730" s="286"/>
      <c r="H730" s="286"/>
      <c r="I730" s="286"/>
      <c r="J730" s="286"/>
      <c r="K730" s="286"/>
      <c r="L730" s="286"/>
      <c r="M730" s="286"/>
      <c r="N730" s="286"/>
      <c r="O730" s="286"/>
      <c r="P730" s="289"/>
      <c r="Q730" s="286"/>
      <c r="R730" s="263"/>
      <c r="S730" s="295"/>
      <c r="T730" s="295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6"/>
      <c r="F731" s="286"/>
      <c r="G731" s="286"/>
      <c r="H731" s="286"/>
      <c r="I731" s="286"/>
      <c r="J731" s="286"/>
      <c r="K731" s="286"/>
      <c r="L731" s="286"/>
      <c r="M731" s="286"/>
      <c r="N731" s="286"/>
      <c r="O731" s="286"/>
      <c r="P731" s="289"/>
      <c r="Q731" s="286"/>
      <c r="R731" s="263"/>
      <c r="S731" s="295"/>
      <c r="T731" s="295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6"/>
      <c r="F732" s="286"/>
      <c r="G732" s="286"/>
      <c r="H732" s="286"/>
      <c r="I732" s="286"/>
      <c r="J732" s="286"/>
      <c r="K732" s="286"/>
      <c r="L732" s="286"/>
      <c r="M732" s="286"/>
      <c r="N732" s="286"/>
      <c r="O732" s="286"/>
      <c r="P732" s="289"/>
      <c r="Q732" s="286"/>
      <c r="R732" s="263"/>
      <c r="S732" s="295"/>
      <c r="T732" s="295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6"/>
      <c r="F733" s="286"/>
      <c r="G733" s="286"/>
      <c r="H733" s="286"/>
      <c r="I733" s="286"/>
      <c r="J733" s="286"/>
      <c r="K733" s="286"/>
      <c r="L733" s="286"/>
      <c r="M733" s="286"/>
      <c r="N733" s="286"/>
      <c r="O733" s="286"/>
      <c r="P733" s="289"/>
      <c r="Q733" s="286"/>
      <c r="R733" s="263"/>
      <c r="S733" s="295"/>
      <c r="T733" s="295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6"/>
      <c r="F734" s="286"/>
      <c r="G734" s="286"/>
      <c r="H734" s="286"/>
      <c r="I734" s="286"/>
      <c r="J734" s="286"/>
      <c r="K734" s="286"/>
      <c r="L734" s="286"/>
      <c r="M734" s="286"/>
      <c r="N734" s="286"/>
      <c r="O734" s="286"/>
      <c r="P734" s="289"/>
      <c r="Q734" s="286"/>
      <c r="R734" s="263"/>
      <c r="S734" s="295"/>
      <c r="T734" s="295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6"/>
      <c r="F735" s="286"/>
      <c r="G735" s="286"/>
      <c r="H735" s="286"/>
      <c r="I735" s="286"/>
      <c r="J735" s="286"/>
      <c r="K735" s="286"/>
      <c r="L735" s="286"/>
      <c r="M735" s="286"/>
      <c r="N735" s="286"/>
      <c r="O735" s="286"/>
      <c r="P735" s="289"/>
      <c r="Q735" s="286"/>
      <c r="R735" s="263"/>
      <c r="S735" s="295"/>
      <c r="T735" s="295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6"/>
      <c r="F736" s="286"/>
      <c r="G736" s="286"/>
      <c r="H736" s="286"/>
      <c r="I736" s="286"/>
      <c r="J736" s="286"/>
      <c r="K736" s="286"/>
      <c r="L736" s="286"/>
      <c r="M736" s="286"/>
      <c r="N736" s="286"/>
      <c r="O736" s="286"/>
      <c r="P736" s="289"/>
      <c r="Q736" s="286"/>
      <c r="R736" s="263"/>
      <c r="S736" s="295"/>
      <c r="T736" s="295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6"/>
      <c r="F737" s="286"/>
      <c r="G737" s="286"/>
      <c r="H737" s="286"/>
      <c r="I737" s="286"/>
      <c r="J737" s="286"/>
      <c r="K737" s="286"/>
      <c r="L737" s="286"/>
      <c r="M737" s="286"/>
      <c r="N737" s="286"/>
      <c r="O737" s="286"/>
      <c r="P737" s="289"/>
      <c r="Q737" s="286"/>
      <c r="R737" s="263"/>
      <c r="S737" s="295"/>
      <c r="T737" s="295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6"/>
      <c r="F738" s="286"/>
      <c r="G738" s="286"/>
      <c r="H738" s="286"/>
      <c r="I738" s="286"/>
      <c r="J738" s="286"/>
      <c r="K738" s="286"/>
      <c r="L738" s="286"/>
      <c r="M738" s="286"/>
      <c r="N738" s="286"/>
      <c r="O738" s="286"/>
      <c r="P738" s="289"/>
      <c r="Q738" s="286"/>
      <c r="R738" s="263"/>
      <c r="S738" s="295"/>
      <c r="T738" s="295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6"/>
      <c r="F739" s="286"/>
      <c r="G739" s="286"/>
      <c r="H739" s="286"/>
      <c r="I739" s="286"/>
      <c r="J739" s="286"/>
      <c r="K739" s="286"/>
      <c r="L739" s="286"/>
      <c r="M739" s="286"/>
      <c r="N739" s="286"/>
      <c r="O739" s="286"/>
      <c r="P739" s="289"/>
      <c r="Q739" s="286"/>
      <c r="R739" s="263"/>
      <c r="S739" s="295"/>
      <c r="T739" s="295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6"/>
      <c r="F740" s="286"/>
      <c r="G740" s="286"/>
      <c r="H740" s="286"/>
      <c r="I740" s="286"/>
      <c r="J740" s="286"/>
      <c r="K740" s="286"/>
      <c r="L740" s="286"/>
      <c r="M740" s="286"/>
      <c r="N740" s="286"/>
      <c r="O740" s="286"/>
      <c r="P740" s="289"/>
      <c r="Q740" s="286"/>
      <c r="R740" s="263"/>
      <c r="S740" s="295"/>
      <c r="T740" s="295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6"/>
      <c r="F741" s="286"/>
      <c r="G741" s="286"/>
      <c r="H741" s="286"/>
      <c r="I741" s="286"/>
      <c r="J741" s="286"/>
      <c r="K741" s="286"/>
      <c r="L741" s="286"/>
      <c r="M741" s="286"/>
      <c r="N741" s="286"/>
      <c r="O741" s="286"/>
      <c r="P741" s="289"/>
      <c r="Q741" s="286"/>
      <c r="R741" s="263"/>
      <c r="S741" s="295"/>
      <c r="T741" s="295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6"/>
      <c r="F742" s="286"/>
      <c r="G742" s="286"/>
      <c r="H742" s="286"/>
      <c r="I742" s="286"/>
      <c r="J742" s="286"/>
      <c r="K742" s="286"/>
      <c r="L742" s="286"/>
      <c r="M742" s="286"/>
      <c r="N742" s="286"/>
      <c r="O742" s="286"/>
      <c r="P742" s="289"/>
      <c r="Q742" s="286"/>
      <c r="R742" s="263"/>
      <c r="S742" s="295"/>
      <c r="T742" s="295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6"/>
      <c r="F743" s="286"/>
      <c r="G743" s="286"/>
      <c r="H743" s="286"/>
      <c r="I743" s="286"/>
      <c r="J743" s="286"/>
      <c r="K743" s="286"/>
      <c r="L743" s="286"/>
      <c r="M743" s="286"/>
      <c r="N743" s="286"/>
      <c r="O743" s="286"/>
      <c r="P743" s="289"/>
      <c r="Q743" s="286"/>
      <c r="R743" s="263"/>
      <c r="S743" s="295"/>
      <c r="T743" s="295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6"/>
      <c r="F744" s="286"/>
      <c r="G744" s="286"/>
      <c r="H744" s="286"/>
      <c r="I744" s="286"/>
      <c r="J744" s="286"/>
      <c r="K744" s="286"/>
      <c r="L744" s="286"/>
      <c r="M744" s="286"/>
      <c r="N744" s="286"/>
      <c r="O744" s="286"/>
      <c r="P744" s="289"/>
      <c r="Q744" s="286"/>
      <c r="R744" s="263"/>
      <c r="S744" s="295"/>
      <c r="T744" s="295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6"/>
      <c r="F745" s="286"/>
      <c r="G745" s="286"/>
      <c r="H745" s="286"/>
      <c r="I745" s="286"/>
      <c r="J745" s="286"/>
      <c r="K745" s="286"/>
      <c r="L745" s="286"/>
      <c r="M745" s="286"/>
      <c r="N745" s="286"/>
      <c r="O745" s="286"/>
      <c r="P745" s="289"/>
      <c r="Q745" s="286"/>
      <c r="R745" s="263"/>
      <c r="S745" s="295"/>
      <c r="T745" s="295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6"/>
      <c r="F746" s="286"/>
      <c r="G746" s="286"/>
      <c r="H746" s="286"/>
      <c r="I746" s="286"/>
      <c r="J746" s="286"/>
      <c r="K746" s="286"/>
      <c r="L746" s="286"/>
      <c r="M746" s="286"/>
      <c r="N746" s="286"/>
      <c r="O746" s="286"/>
      <c r="P746" s="289"/>
      <c r="Q746" s="286"/>
      <c r="R746" s="263"/>
      <c r="S746" s="295"/>
      <c r="T746" s="295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6"/>
      <c r="F747" s="286"/>
      <c r="G747" s="286"/>
      <c r="H747" s="286"/>
      <c r="I747" s="286"/>
      <c r="J747" s="286"/>
      <c r="K747" s="286"/>
      <c r="L747" s="286"/>
      <c r="M747" s="286"/>
      <c r="N747" s="286"/>
      <c r="O747" s="286"/>
      <c r="P747" s="289"/>
      <c r="Q747" s="286"/>
      <c r="R747" s="263"/>
      <c r="S747" s="295"/>
      <c r="T747" s="295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6"/>
      <c r="F748" s="286"/>
      <c r="G748" s="286"/>
      <c r="H748" s="286"/>
      <c r="I748" s="286"/>
      <c r="J748" s="286"/>
      <c r="K748" s="286"/>
      <c r="L748" s="286"/>
      <c r="M748" s="286"/>
      <c r="N748" s="286"/>
      <c r="O748" s="286"/>
      <c r="P748" s="289"/>
      <c r="Q748" s="286"/>
      <c r="R748" s="263"/>
      <c r="S748" s="295"/>
      <c r="T748" s="295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6"/>
      <c r="F749" s="286"/>
      <c r="G749" s="286"/>
      <c r="H749" s="286"/>
      <c r="I749" s="286"/>
      <c r="J749" s="286"/>
      <c r="K749" s="286"/>
      <c r="L749" s="286"/>
      <c r="M749" s="286"/>
      <c r="N749" s="286"/>
      <c r="O749" s="286"/>
      <c r="P749" s="289"/>
      <c r="Q749" s="286"/>
      <c r="R749" s="263"/>
      <c r="S749" s="295"/>
      <c r="T749" s="295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6"/>
      <c r="F750" s="286"/>
      <c r="G750" s="286"/>
      <c r="H750" s="286"/>
      <c r="I750" s="286"/>
      <c r="J750" s="286"/>
      <c r="K750" s="286"/>
      <c r="L750" s="286"/>
      <c r="M750" s="286"/>
      <c r="N750" s="286"/>
      <c r="O750" s="286"/>
      <c r="P750" s="289"/>
      <c r="Q750" s="286"/>
      <c r="R750" s="263"/>
      <c r="S750" s="295"/>
      <c r="T750" s="295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6"/>
      <c r="F751" s="286"/>
      <c r="G751" s="286"/>
      <c r="H751" s="286"/>
      <c r="I751" s="286"/>
      <c r="J751" s="286"/>
      <c r="K751" s="286"/>
      <c r="L751" s="286"/>
      <c r="M751" s="286"/>
      <c r="N751" s="286"/>
      <c r="O751" s="286"/>
      <c r="P751" s="289"/>
      <c r="Q751" s="286"/>
      <c r="R751" s="263"/>
      <c r="S751" s="295"/>
      <c r="T751" s="295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6"/>
      <c r="F752" s="286"/>
      <c r="G752" s="286"/>
      <c r="H752" s="286"/>
      <c r="I752" s="286"/>
      <c r="J752" s="286"/>
      <c r="K752" s="286"/>
      <c r="L752" s="286"/>
      <c r="M752" s="286"/>
      <c r="N752" s="286"/>
      <c r="O752" s="286"/>
      <c r="P752" s="289"/>
      <c r="Q752" s="286"/>
      <c r="R752" s="263"/>
      <c r="S752" s="295"/>
      <c r="T752" s="295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6"/>
      <c r="F753" s="286"/>
      <c r="G753" s="286"/>
      <c r="H753" s="286"/>
      <c r="I753" s="286"/>
      <c r="J753" s="286"/>
      <c r="K753" s="286"/>
      <c r="L753" s="286"/>
      <c r="M753" s="286"/>
      <c r="N753" s="286"/>
      <c r="O753" s="286"/>
      <c r="P753" s="289"/>
      <c r="Q753" s="286"/>
      <c r="R753" s="263"/>
      <c r="S753" s="295"/>
      <c r="T753" s="295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6"/>
      <c r="F754" s="286"/>
      <c r="G754" s="286"/>
      <c r="H754" s="286"/>
      <c r="I754" s="286"/>
      <c r="J754" s="286"/>
      <c r="K754" s="286"/>
      <c r="L754" s="286"/>
      <c r="M754" s="286"/>
      <c r="N754" s="286"/>
      <c r="O754" s="286"/>
      <c r="P754" s="289"/>
      <c r="Q754" s="286"/>
      <c r="R754" s="263"/>
      <c r="S754" s="295"/>
      <c r="T754" s="295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6"/>
      <c r="F755" s="286"/>
      <c r="G755" s="286"/>
      <c r="H755" s="286"/>
      <c r="I755" s="286"/>
      <c r="J755" s="286"/>
      <c r="K755" s="286"/>
      <c r="L755" s="286"/>
      <c r="M755" s="286"/>
      <c r="N755" s="286"/>
      <c r="O755" s="286"/>
      <c r="P755" s="289"/>
      <c r="Q755" s="286"/>
      <c r="R755" s="263"/>
      <c r="S755" s="295"/>
      <c r="T755" s="295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6"/>
      <c r="F756" s="286"/>
      <c r="G756" s="286"/>
      <c r="H756" s="286"/>
      <c r="I756" s="286"/>
      <c r="J756" s="286"/>
      <c r="K756" s="286"/>
      <c r="L756" s="286"/>
      <c r="M756" s="286"/>
      <c r="N756" s="286"/>
      <c r="O756" s="286"/>
      <c r="P756" s="289"/>
      <c r="Q756" s="286"/>
      <c r="R756" s="263"/>
      <c r="S756" s="295"/>
      <c r="T756" s="295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6"/>
      <c r="F757" s="286"/>
      <c r="G757" s="286"/>
      <c r="H757" s="286"/>
      <c r="I757" s="286"/>
      <c r="J757" s="286"/>
      <c r="K757" s="286"/>
      <c r="L757" s="286"/>
      <c r="M757" s="286"/>
      <c r="N757" s="286"/>
      <c r="O757" s="286"/>
      <c r="P757" s="289"/>
      <c r="Q757" s="286"/>
      <c r="R757" s="263"/>
      <c r="S757" s="295"/>
      <c r="T757" s="295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6"/>
      <c r="F758" s="286"/>
      <c r="G758" s="286"/>
      <c r="H758" s="286"/>
      <c r="I758" s="286"/>
      <c r="J758" s="286"/>
      <c r="K758" s="286"/>
      <c r="L758" s="286"/>
      <c r="M758" s="286"/>
      <c r="N758" s="286"/>
      <c r="O758" s="286"/>
      <c r="P758" s="289"/>
      <c r="Q758" s="286"/>
      <c r="R758" s="263"/>
      <c r="S758" s="295"/>
      <c r="T758" s="295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6"/>
      <c r="F759" s="286"/>
      <c r="G759" s="286"/>
      <c r="H759" s="286"/>
      <c r="I759" s="286"/>
      <c r="J759" s="286"/>
      <c r="K759" s="286"/>
      <c r="L759" s="286"/>
      <c r="M759" s="286"/>
      <c r="N759" s="286"/>
      <c r="O759" s="286"/>
      <c r="P759" s="289"/>
      <c r="Q759" s="286"/>
      <c r="R759" s="263"/>
      <c r="S759" s="295"/>
      <c r="T759" s="295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6"/>
      <c r="F760" s="286"/>
      <c r="G760" s="286"/>
      <c r="H760" s="286"/>
      <c r="I760" s="286"/>
      <c r="J760" s="286"/>
      <c r="K760" s="286"/>
      <c r="L760" s="286"/>
      <c r="M760" s="286"/>
      <c r="N760" s="286"/>
      <c r="O760" s="286"/>
      <c r="P760" s="289"/>
      <c r="Q760" s="286"/>
      <c r="R760" s="263"/>
      <c r="S760" s="295"/>
      <c r="T760" s="295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6"/>
      <c r="F761" s="286"/>
      <c r="G761" s="286"/>
      <c r="H761" s="286"/>
      <c r="I761" s="286"/>
      <c r="J761" s="286"/>
      <c r="K761" s="286"/>
      <c r="L761" s="286"/>
      <c r="M761" s="286"/>
      <c r="N761" s="286"/>
      <c r="O761" s="286"/>
      <c r="P761" s="289"/>
      <c r="Q761" s="286"/>
      <c r="R761" s="263"/>
      <c r="S761" s="295"/>
      <c r="T761" s="295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6"/>
      <c r="F762" s="286"/>
      <c r="G762" s="286"/>
      <c r="H762" s="286"/>
      <c r="I762" s="286"/>
      <c r="J762" s="286"/>
      <c r="K762" s="286"/>
      <c r="L762" s="286"/>
      <c r="M762" s="286"/>
      <c r="N762" s="286"/>
      <c r="O762" s="286"/>
      <c r="P762" s="289"/>
      <c r="Q762" s="286"/>
      <c r="R762" s="263"/>
      <c r="S762" s="295"/>
      <c r="T762" s="295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6"/>
      <c r="F763" s="286"/>
      <c r="G763" s="286"/>
      <c r="H763" s="286"/>
      <c r="I763" s="286"/>
      <c r="J763" s="286"/>
      <c r="K763" s="286"/>
      <c r="L763" s="286"/>
      <c r="M763" s="286"/>
      <c r="N763" s="286"/>
      <c r="O763" s="286"/>
      <c r="P763" s="289"/>
      <c r="Q763" s="286"/>
      <c r="R763" s="263"/>
      <c r="S763" s="295"/>
      <c r="T763" s="295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6"/>
      <c r="F764" s="286"/>
      <c r="G764" s="286"/>
      <c r="H764" s="286"/>
      <c r="I764" s="286"/>
      <c r="J764" s="286"/>
      <c r="K764" s="286"/>
      <c r="L764" s="286"/>
      <c r="M764" s="286"/>
      <c r="N764" s="286"/>
      <c r="O764" s="286"/>
      <c r="P764" s="289"/>
      <c r="Q764" s="286"/>
      <c r="R764" s="263"/>
      <c r="S764" s="295"/>
      <c r="T764" s="295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6"/>
      <c r="F765" s="286"/>
      <c r="G765" s="286"/>
      <c r="H765" s="286"/>
      <c r="I765" s="286"/>
      <c r="J765" s="286"/>
      <c r="K765" s="286"/>
      <c r="L765" s="286"/>
      <c r="M765" s="286"/>
      <c r="N765" s="286"/>
      <c r="O765" s="286"/>
      <c r="P765" s="289"/>
      <c r="Q765" s="286"/>
      <c r="R765" s="263"/>
      <c r="S765" s="295"/>
      <c r="T765" s="295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6"/>
      <c r="F766" s="286"/>
      <c r="G766" s="286"/>
      <c r="H766" s="286"/>
      <c r="I766" s="286"/>
      <c r="J766" s="286"/>
      <c r="K766" s="286"/>
      <c r="L766" s="286"/>
      <c r="M766" s="286"/>
      <c r="N766" s="286"/>
      <c r="O766" s="286"/>
      <c r="P766" s="289"/>
      <c r="Q766" s="286"/>
      <c r="R766" s="263"/>
      <c r="S766" s="295"/>
      <c r="T766" s="295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6"/>
      <c r="F767" s="286"/>
      <c r="G767" s="286"/>
      <c r="H767" s="286"/>
      <c r="I767" s="286"/>
      <c r="J767" s="286"/>
      <c r="K767" s="286"/>
      <c r="L767" s="286"/>
      <c r="M767" s="286"/>
      <c r="N767" s="286"/>
      <c r="O767" s="286"/>
      <c r="P767" s="289"/>
      <c r="Q767" s="286"/>
      <c r="R767" s="263"/>
      <c r="S767" s="295"/>
      <c r="T767" s="295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6"/>
      <c r="F768" s="286"/>
      <c r="G768" s="286"/>
      <c r="H768" s="286"/>
      <c r="I768" s="286"/>
      <c r="J768" s="286"/>
      <c r="K768" s="286"/>
      <c r="L768" s="286"/>
      <c r="M768" s="286"/>
      <c r="N768" s="286"/>
      <c r="O768" s="286"/>
      <c r="P768" s="289"/>
      <c r="Q768" s="286"/>
      <c r="R768" s="263"/>
      <c r="S768" s="295"/>
      <c r="T768" s="295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6"/>
      <c r="F769" s="286"/>
      <c r="G769" s="286"/>
      <c r="H769" s="286"/>
      <c r="I769" s="286"/>
      <c r="J769" s="286"/>
      <c r="K769" s="286"/>
      <c r="L769" s="286"/>
      <c r="M769" s="286"/>
      <c r="N769" s="286"/>
      <c r="O769" s="286"/>
      <c r="P769" s="289"/>
      <c r="Q769" s="286"/>
      <c r="R769" s="263"/>
      <c r="S769" s="295"/>
      <c r="T769" s="295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6"/>
      <c r="F770" s="286"/>
      <c r="G770" s="286"/>
      <c r="H770" s="286"/>
      <c r="I770" s="286"/>
      <c r="J770" s="286"/>
      <c r="K770" s="286"/>
      <c r="L770" s="286"/>
      <c r="M770" s="286"/>
      <c r="N770" s="286"/>
      <c r="O770" s="286"/>
      <c r="P770" s="289"/>
      <c r="Q770" s="286"/>
      <c r="R770" s="263"/>
      <c r="S770" s="295"/>
      <c r="T770" s="295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6"/>
      <c r="F771" s="286"/>
      <c r="G771" s="286"/>
      <c r="H771" s="286"/>
      <c r="I771" s="286"/>
      <c r="J771" s="286"/>
      <c r="K771" s="286"/>
      <c r="L771" s="286"/>
      <c r="M771" s="286"/>
      <c r="N771" s="286"/>
      <c r="O771" s="286"/>
      <c r="P771" s="289"/>
      <c r="Q771" s="286"/>
      <c r="R771" s="263"/>
      <c r="S771" s="295"/>
      <c r="T771" s="295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6"/>
      <c r="F772" s="286"/>
      <c r="G772" s="286"/>
      <c r="H772" s="286"/>
      <c r="I772" s="286"/>
      <c r="J772" s="286"/>
      <c r="K772" s="286"/>
      <c r="L772" s="286"/>
      <c r="M772" s="286"/>
      <c r="N772" s="286"/>
      <c r="O772" s="286"/>
      <c r="P772" s="289"/>
      <c r="Q772" s="286"/>
      <c r="R772" s="263"/>
      <c r="S772" s="295"/>
      <c r="T772" s="295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6"/>
      <c r="F773" s="286"/>
      <c r="G773" s="286"/>
      <c r="H773" s="286"/>
      <c r="I773" s="286"/>
      <c r="J773" s="286"/>
      <c r="K773" s="286"/>
      <c r="L773" s="286"/>
      <c r="M773" s="286"/>
      <c r="N773" s="286"/>
      <c r="O773" s="286"/>
      <c r="P773" s="289"/>
      <c r="Q773" s="286"/>
      <c r="R773" s="263"/>
      <c r="S773" s="295"/>
      <c r="T773" s="295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6"/>
      <c r="F774" s="286"/>
      <c r="G774" s="286"/>
      <c r="H774" s="286"/>
      <c r="I774" s="286"/>
      <c r="J774" s="286"/>
      <c r="K774" s="286"/>
      <c r="L774" s="286"/>
      <c r="M774" s="286"/>
      <c r="N774" s="286"/>
      <c r="O774" s="286"/>
      <c r="P774" s="289"/>
      <c r="Q774" s="286"/>
      <c r="R774" s="263"/>
      <c r="S774" s="295"/>
      <c r="T774" s="295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6"/>
      <c r="F775" s="286"/>
      <c r="G775" s="286"/>
      <c r="H775" s="286"/>
      <c r="I775" s="286"/>
      <c r="J775" s="286"/>
      <c r="K775" s="286"/>
      <c r="L775" s="286"/>
      <c r="M775" s="286"/>
      <c r="N775" s="286"/>
      <c r="O775" s="286"/>
      <c r="P775" s="289"/>
      <c r="Q775" s="286"/>
      <c r="R775" s="263"/>
      <c r="S775" s="295"/>
      <c r="T775" s="295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6"/>
      <c r="F776" s="286"/>
      <c r="G776" s="286"/>
      <c r="H776" s="286"/>
      <c r="I776" s="286"/>
      <c r="J776" s="286"/>
      <c r="K776" s="286"/>
      <c r="L776" s="286"/>
      <c r="M776" s="286"/>
      <c r="N776" s="286"/>
      <c r="O776" s="286"/>
      <c r="P776" s="289"/>
      <c r="Q776" s="286"/>
      <c r="R776" s="263"/>
      <c r="S776" s="295"/>
      <c r="T776" s="295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6"/>
      <c r="F777" s="286"/>
      <c r="G777" s="286"/>
      <c r="H777" s="286"/>
      <c r="I777" s="286"/>
      <c r="J777" s="286"/>
      <c r="K777" s="286"/>
      <c r="L777" s="286"/>
      <c r="M777" s="286"/>
      <c r="N777" s="286"/>
      <c r="O777" s="286"/>
      <c r="P777" s="289"/>
      <c r="Q777" s="286"/>
      <c r="R777" s="263"/>
      <c r="S777" s="295"/>
      <c r="T777" s="295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6"/>
      <c r="F778" s="286"/>
      <c r="G778" s="286"/>
      <c r="H778" s="286"/>
      <c r="I778" s="286"/>
      <c r="J778" s="286"/>
      <c r="K778" s="286"/>
      <c r="L778" s="286"/>
      <c r="M778" s="286"/>
      <c r="N778" s="286"/>
      <c r="O778" s="286"/>
      <c r="P778" s="289"/>
      <c r="Q778" s="286"/>
      <c r="R778" s="263"/>
      <c r="S778" s="295"/>
      <c r="T778" s="295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6"/>
      <c r="F779" s="286"/>
      <c r="G779" s="286"/>
      <c r="H779" s="286"/>
      <c r="I779" s="286"/>
      <c r="J779" s="286"/>
      <c r="K779" s="286"/>
      <c r="L779" s="286"/>
      <c r="M779" s="286"/>
      <c r="N779" s="286"/>
      <c r="O779" s="286"/>
      <c r="P779" s="289"/>
      <c r="Q779" s="286"/>
      <c r="R779" s="263"/>
      <c r="S779" s="295"/>
      <c r="T779" s="295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6"/>
      <c r="F780" s="286"/>
      <c r="G780" s="286"/>
      <c r="H780" s="286"/>
      <c r="I780" s="286"/>
      <c r="J780" s="286"/>
      <c r="K780" s="286"/>
      <c r="L780" s="286"/>
      <c r="M780" s="286"/>
      <c r="N780" s="286"/>
      <c r="O780" s="286"/>
      <c r="P780" s="289"/>
      <c r="Q780" s="286"/>
      <c r="R780" s="263"/>
      <c r="S780" s="295"/>
      <c r="T780" s="295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6"/>
      <c r="F781" s="286"/>
      <c r="G781" s="286"/>
      <c r="H781" s="286"/>
      <c r="I781" s="286"/>
      <c r="J781" s="286"/>
      <c r="K781" s="286"/>
      <c r="L781" s="286"/>
      <c r="M781" s="286"/>
      <c r="N781" s="286"/>
      <c r="O781" s="286"/>
      <c r="P781" s="289"/>
      <c r="Q781" s="286"/>
      <c r="R781" s="263"/>
      <c r="S781" s="295"/>
      <c r="T781" s="295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6"/>
      <c r="F782" s="286"/>
      <c r="G782" s="286"/>
      <c r="H782" s="286"/>
      <c r="I782" s="286"/>
      <c r="J782" s="286"/>
      <c r="K782" s="286"/>
      <c r="L782" s="286"/>
      <c r="M782" s="286"/>
      <c r="N782" s="286"/>
      <c r="O782" s="286"/>
      <c r="P782" s="289"/>
      <c r="Q782" s="286"/>
      <c r="R782" s="263"/>
      <c r="S782" s="295"/>
      <c r="T782" s="295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6"/>
      <c r="F783" s="286"/>
      <c r="G783" s="286"/>
      <c r="H783" s="286"/>
      <c r="I783" s="286"/>
      <c r="J783" s="286"/>
      <c r="K783" s="286"/>
      <c r="L783" s="286"/>
      <c r="M783" s="286"/>
      <c r="N783" s="286"/>
      <c r="O783" s="286"/>
      <c r="P783" s="289"/>
      <c r="Q783" s="286"/>
      <c r="R783" s="263"/>
      <c r="S783" s="295"/>
      <c r="T783" s="295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6"/>
      <c r="F784" s="286"/>
      <c r="G784" s="286"/>
      <c r="H784" s="286"/>
      <c r="I784" s="286"/>
      <c r="J784" s="286"/>
      <c r="K784" s="286"/>
      <c r="L784" s="286"/>
      <c r="M784" s="286"/>
      <c r="N784" s="286"/>
      <c r="O784" s="286"/>
      <c r="P784" s="289"/>
      <c r="Q784" s="286"/>
      <c r="R784" s="263"/>
      <c r="S784" s="295"/>
      <c r="T784" s="295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6"/>
      <c r="F785" s="286"/>
      <c r="G785" s="286"/>
      <c r="H785" s="286"/>
      <c r="I785" s="286"/>
      <c r="J785" s="286"/>
      <c r="K785" s="286"/>
      <c r="L785" s="286"/>
      <c r="M785" s="286"/>
      <c r="N785" s="286"/>
      <c r="O785" s="286"/>
      <c r="P785" s="289"/>
      <c r="Q785" s="286"/>
      <c r="R785" s="263"/>
      <c r="S785" s="295"/>
      <c r="T785" s="295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6"/>
      <c r="F786" s="286"/>
      <c r="G786" s="286"/>
      <c r="H786" s="286"/>
      <c r="I786" s="286"/>
      <c r="J786" s="286"/>
      <c r="K786" s="286"/>
      <c r="L786" s="286"/>
      <c r="M786" s="286"/>
      <c r="N786" s="286"/>
      <c r="O786" s="286"/>
      <c r="P786" s="289"/>
      <c r="Q786" s="286"/>
      <c r="R786" s="263"/>
      <c r="S786" s="295"/>
      <c r="T786" s="295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6"/>
      <c r="F787" s="286"/>
      <c r="G787" s="286"/>
      <c r="H787" s="286"/>
      <c r="I787" s="286"/>
      <c r="J787" s="286"/>
      <c r="K787" s="286"/>
      <c r="L787" s="286"/>
      <c r="M787" s="286"/>
      <c r="N787" s="286"/>
      <c r="O787" s="286"/>
      <c r="P787" s="289"/>
      <c r="Q787" s="286"/>
      <c r="R787" s="263"/>
      <c r="S787" s="295"/>
      <c r="T787" s="295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6"/>
      <c r="F788" s="286"/>
      <c r="G788" s="286"/>
      <c r="H788" s="286"/>
      <c r="I788" s="286"/>
      <c r="J788" s="286"/>
      <c r="K788" s="286"/>
      <c r="L788" s="286"/>
      <c r="M788" s="286"/>
      <c r="N788" s="286"/>
      <c r="O788" s="286"/>
      <c r="P788" s="289"/>
      <c r="Q788" s="286"/>
      <c r="R788" s="263"/>
      <c r="S788" s="295"/>
      <c r="T788" s="295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6"/>
      <c r="F789" s="286"/>
      <c r="G789" s="286"/>
      <c r="H789" s="286"/>
      <c r="I789" s="286"/>
      <c r="J789" s="286"/>
      <c r="K789" s="286"/>
      <c r="L789" s="286"/>
      <c r="M789" s="286"/>
      <c r="N789" s="286"/>
      <c r="O789" s="286"/>
      <c r="P789" s="289"/>
      <c r="Q789" s="286"/>
      <c r="R789" s="263"/>
      <c r="S789" s="295"/>
      <c r="T789" s="295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6"/>
      <c r="F790" s="286"/>
      <c r="G790" s="286"/>
      <c r="H790" s="286"/>
      <c r="I790" s="286"/>
      <c r="J790" s="286"/>
      <c r="K790" s="286"/>
      <c r="L790" s="286"/>
      <c r="M790" s="286"/>
      <c r="N790" s="286"/>
      <c r="O790" s="286"/>
      <c r="P790" s="289"/>
      <c r="Q790" s="286"/>
      <c r="R790" s="263"/>
      <c r="S790" s="295"/>
      <c r="T790" s="295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6"/>
      <c r="F791" s="286"/>
      <c r="G791" s="286"/>
      <c r="H791" s="286"/>
      <c r="I791" s="286"/>
      <c r="J791" s="286"/>
      <c r="K791" s="286"/>
      <c r="L791" s="286"/>
      <c r="M791" s="286"/>
      <c r="N791" s="286"/>
      <c r="O791" s="286"/>
      <c r="P791" s="289"/>
      <c r="Q791" s="286"/>
      <c r="R791" s="263"/>
      <c r="S791" s="295"/>
      <c r="T791" s="295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6"/>
      <c r="F792" s="286"/>
      <c r="G792" s="286"/>
      <c r="H792" s="286"/>
      <c r="I792" s="286"/>
      <c r="J792" s="286"/>
      <c r="K792" s="286"/>
      <c r="L792" s="286"/>
      <c r="M792" s="286"/>
      <c r="N792" s="286"/>
      <c r="O792" s="286"/>
      <c r="P792" s="289"/>
      <c r="Q792" s="286"/>
      <c r="R792" s="263"/>
      <c r="S792" s="295"/>
      <c r="T792" s="295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6"/>
      <c r="F793" s="286"/>
      <c r="G793" s="286"/>
      <c r="H793" s="286"/>
      <c r="I793" s="286"/>
      <c r="J793" s="286"/>
      <c r="K793" s="286"/>
      <c r="L793" s="286"/>
      <c r="M793" s="286"/>
      <c r="N793" s="286"/>
      <c r="O793" s="286"/>
      <c r="P793" s="289"/>
      <c r="Q793" s="286"/>
      <c r="R793" s="263"/>
      <c r="S793" s="295"/>
      <c r="T793" s="295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6"/>
      <c r="F794" s="286"/>
      <c r="G794" s="286"/>
      <c r="H794" s="286"/>
      <c r="I794" s="286"/>
      <c r="J794" s="286"/>
      <c r="K794" s="286"/>
      <c r="L794" s="286"/>
      <c r="M794" s="286"/>
      <c r="N794" s="286"/>
      <c r="O794" s="286"/>
      <c r="P794" s="289"/>
      <c r="Q794" s="286"/>
      <c r="R794" s="263"/>
      <c r="S794" s="295"/>
      <c r="T794" s="295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6"/>
      <c r="F795" s="286"/>
      <c r="G795" s="286"/>
      <c r="H795" s="286"/>
      <c r="I795" s="286"/>
      <c r="J795" s="286"/>
      <c r="K795" s="286"/>
      <c r="L795" s="286"/>
      <c r="M795" s="286"/>
      <c r="N795" s="286"/>
      <c r="O795" s="286"/>
      <c r="P795" s="289"/>
      <c r="Q795" s="286"/>
      <c r="R795" s="263"/>
      <c r="S795" s="295"/>
      <c r="T795" s="295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6"/>
      <c r="F796" s="286"/>
      <c r="G796" s="286"/>
      <c r="H796" s="286"/>
      <c r="I796" s="286"/>
      <c r="J796" s="286"/>
      <c r="K796" s="286"/>
      <c r="L796" s="286"/>
      <c r="M796" s="286"/>
      <c r="N796" s="286"/>
      <c r="O796" s="286"/>
      <c r="P796" s="289"/>
      <c r="Q796" s="286"/>
      <c r="R796" s="263"/>
      <c r="S796" s="295"/>
      <c r="T796" s="295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6"/>
      <c r="F797" s="286"/>
      <c r="G797" s="286"/>
      <c r="H797" s="286"/>
      <c r="I797" s="286"/>
      <c r="J797" s="286"/>
      <c r="K797" s="286"/>
      <c r="L797" s="286"/>
      <c r="M797" s="286"/>
      <c r="N797" s="286"/>
      <c r="O797" s="286"/>
      <c r="P797" s="289"/>
      <c r="Q797" s="286"/>
      <c r="R797" s="263"/>
      <c r="S797" s="295"/>
      <c r="T797" s="295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6"/>
      <c r="F798" s="286"/>
      <c r="G798" s="286"/>
      <c r="H798" s="286"/>
      <c r="I798" s="286"/>
      <c r="J798" s="286"/>
      <c r="K798" s="286"/>
      <c r="L798" s="286"/>
      <c r="M798" s="286"/>
      <c r="N798" s="286"/>
      <c r="O798" s="286"/>
      <c r="P798" s="289"/>
      <c r="Q798" s="286"/>
      <c r="R798" s="263"/>
      <c r="S798" s="295"/>
      <c r="T798" s="295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6"/>
      <c r="F799" s="286"/>
      <c r="G799" s="286"/>
      <c r="H799" s="286"/>
      <c r="I799" s="286"/>
      <c r="J799" s="286"/>
      <c r="K799" s="286"/>
      <c r="L799" s="286"/>
      <c r="M799" s="286"/>
      <c r="N799" s="286"/>
      <c r="O799" s="286"/>
      <c r="P799" s="289"/>
      <c r="Q799" s="286"/>
      <c r="R799" s="263"/>
      <c r="S799" s="295"/>
      <c r="T799" s="295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6"/>
      <c r="F800" s="286"/>
      <c r="G800" s="286"/>
      <c r="H800" s="286"/>
      <c r="I800" s="286"/>
      <c r="J800" s="286"/>
      <c r="K800" s="286"/>
      <c r="L800" s="286"/>
      <c r="M800" s="286"/>
      <c r="N800" s="286"/>
      <c r="O800" s="286"/>
      <c r="P800" s="289"/>
      <c r="Q800" s="286"/>
      <c r="R800" s="263"/>
      <c r="S800" s="295"/>
      <c r="T800" s="295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6"/>
      <c r="F801" s="286"/>
      <c r="G801" s="286"/>
      <c r="H801" s="286"/>
      <c r="I801" s="286"/>
      <c r="J801" s="286"/>
      <c r="K801" s="286"/>
      <c r="L801" s="286"/>
      <c r="M801" s="286"/>
      <c r="N801" s="286"/>
      <c r="O801" s="286"/>
      <c r="P801" s="289"/>
      <c r="Q801" s="286"/>
      <c r="R801" s="263"/>
      <c r="S801" s="295"/>
      <c r="T801" s="295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6"/>
      <c r="F802" s="286"/>
      <c r="G802" s="286"/>
      <c r="H802" s="286"/>
      <c r="I802" s="286"/>
      <c r="J802" s="286"/>
      <c r="K802" s="286"/>
      <c r="L802" s="286"/>
      <c r="M802" s="286"/>
      <c r="N802" s="286"/>
      <c r="O802" s="286"/>
      <c r="P802" s="289"/>
      <c r="Q802" s="286"/>
      <c r="R802" s="263"/>
      <c r="S802" s="295"/>
      <c r="T802" s="295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6"/>
      <c r="F803" s="286"/>
      <c r="G803" s="286"/>
      <c r="H803" s="286"/>
      <c r="I803" s="286"/>
      <c r="J803" s="286"/>
      <c r="K803" s="286"/>
      <c r="L803" s="286"/>
      <c r="M803" s="286"/>
      <c r="N803" s="286"/>
      <c r="O803" s="286"/>
      <c r="P803" s="289"/>
      <c r="Q803" s="286"/>
      <c r="R803" s="263"/>
      <c r="S803" s="295"/>
      <c r="T803" s="295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6"/>
      <c r="F804" s="286"/>
      <c r="G804" s="286"/>
      <c r="H804" s="286"/>
      <c r="I804" s="286"/>
      <c r="J804" s="286"/>
      <c r="K804" s="286"/>
      <c r="L804" s="286"/>
      <c r="M804" s="286"/>
      <c r="N804" s="286"/>
      <c r="O804" s="286"/>
      <c r="P804" s="289"/>
      <c r="Q804" s="286"/>
      <c r="R804" s="263"/>
      <c r="S804" s="295"/>
      <c r="T804" s="295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6"/>
      <c r="F805" s="286"/>
      <c r="G805" s="286"/>
      <c r="H805" s="286"/>
      <c r="I805" s="286"/>
      <c r="J805" s="286"/>
      <c r="K805" s="286"/>
      <c r="L805" s="286"/>
      <c r="M805" s="286"/>
      <c r="N805" s="286"/>
      <c r="O805" s="286"/>
      <c r="P805" s="289"/>
      <c r="Q805" s="286"/>
      <c r="R805" s="263"/>
      <c r="S805" s="295"/>
      <c r="T805" s="295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6"/>
      <c r="F806" s="286"/>
      <c r="G806" s="286"/>
      <c r="H806" s="286"/>
      <c r="I806" s="286"/>
      <c r="J806" s="286"/>
      <c r="K806" s="286"/>
      <c r="L806" s="286"/>
      <c r="M806" s="286"/>
      <c r="N806" s="286"/>
      <c r="O806" s="286"/>
      <c r="P806" s="289"/>
      <c r="Q806" s="286"/>
      <c r="R806" s="263"/>
      <c r="S806" s="295"/>
      <c r="T806" s="295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6"/>
      <c r="F807" s="286"/>
      <c r="G807" s="286"/>
      <c r="H807" s="286"/>
      <c r="I807" s="286"/>
      <c r="J807" s="286"/>
      <c r="K807" s="286"/>
      <c r="L807" s="286"/>
      <c r="M807" s="286"/>
      <c r="N807" s="286"/>
      <c r="O807" s="286"/>
      <c r="P807" s="289"/>
      <c r="Q807" s="286"/>
      <c r="R807" s="263"/>
      <c r="S807" s="295"/>
      <c r="T807" s="295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6"/>
      <c r="F808" s="286"/>
      <c r="G808" s="286"/>
      <c r="H808" s="286"/>
      <c r="I808" s="286"/>
      <c r="J808" s="286"/>
      <c r="K808" s="286"/>
      <c r="L808" s="286"/>
      <c r="M808" s="286"/>
      <c r="N808" s="286"/>
      <c r="O808" s="286"/>
      <c r="P808" s="289"/>
      <c r="Q808" s="286"/>
      <c r="R808" s="263"/>
      <c r="S808" s="295"/>
      <c r="T808" s="295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6"/>
      <c r="F809" s="286"/>
      <c r="G809" s="286"/>
      <c r="H809" s="286"/>
      <c r="I809" s="286"/>
      <c r="J809" s="286"/>
      <c r="K809" s="286"/>
      <c r="L809" s="286"/>
      <c r="M809" s="286"/>
      <c r="N809" s="286"/>
      <c r="O809" s="286"/>
      <c r="P809" s="289"/>
      <c r="Q809" s="286"/>
      <c r="R809" s="263"/>
      <c r="S809" s="295"/>
      <c r="T809" s="295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6"/>
      <c r="F810" s="286"/>
      <c r="G810" s="286"/>
      <c r="H810" s="286"/>
      <c r="I810" s="286"/>
      <c r="J810" s="286"/>
      <c r="K810" s="286"/>
      <c r="L810" s="286"/>
      <c r="M810" s="286"/>
      <c r="N810" s="286"/>
      <c r="O810" s="286"/>
      <c r="P810" s="289"/>
      <c r="Q810" s="286"/>
      <c r="R810" s="263"/>
      <c r="S810" s="295"/>
      <c r="T810" s="295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6"/>
      <c r="F811" s="286"/>
      <c r="G811" s="286"/>
      <c r="H811" s="286"/>
      <c r="I811" s="286"/>
      <c r="J811" s="286"/>
      <c r="K811" s="286"/>
      <c r="L811" s="286"/>
      <c r="M811" s="286"/>
      <c r="N811" s="286"/>
      <c r="O811" s="286"/>
      <c r="P811" s="289"/>
      <c r="Q811" s="286"/>
      <c r="R811" s="263"/>
      <c r="S811" s="295"/>
      <c r="T811" s="295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6"/>
      <c r="F812" s="286"/>
      <c r="G812" s="286"/>
      <c r="H812" s="286"/>
      <c r="I812" s="286"/>
      <c r="J812" s="286"/>
      <c r="K812" s="286"/>
      <c r="L812" s="286"/>
      <c r="M812" s="286"/>
      <c r="N812" s="286"/>
      <c r="O812" s="286"/>
      <c r="P812" s="289"/>
      <c r="Q812" s="286"/>
      <c r="R812" s="263"/>
      <c r="S812" s="295"/>
      <c r="T812" s="295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6"/>
      <c r="F813" s="286"/>
      <c r="G813" s="286"/>
      <c r="H813" s="286"/>
      <c r="I813" s="286"/>
      <c r="J813" s="286"/>
      <c r="K813" s="286"/>
      <c r="L813" s="286"/>
      <c r="M813" s="286"/>
      <c r="N813" s="286"/>
      <c r="O813" s="286"/>
      <c r="P813" s="289"/>
      <c r="Q813" s="286"/>
      <c r="R813" s="263"/>
      <c r="S813" s="295"/>
      <c r="T813" s="295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6"/>
      <c r="F814" s="286"/>
      <c r="G814" s="286"/>
      <c r="H814" s="286"/>
      <c r="I814" s="286"/>
      <c r="J814" s="286"/>
      <c r="K814" s="286"/>
      <c r="L814" s="286"/>
      <c r="M814" s="286"/>
      <c r="N814" s="286"/>
      <c r="O814" s="286"/>
      <c r="P814" s="289"/>
      <c r="Q814" s="286"/>
      <c r="R814" s="263"/>
      <c r="S814" s="295"/>
      <c r="T814" s="295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6"/>
      <c r="F815" s="286"/>
      <c r="G815" s="286"/>
      <c r="H815" s="286"/>
      <c r="I815" s="286"/>
      <c r="J815" s="286"/>
      <c r="K815" s="286"/>
      <c r="L815" s="286"/>
      <c r="M815" s="286"/>
      <c r="N815" s="286"/>
      <c r="O815" s="286"/>
      <c r="P815" s="289"/>
      <c r="Q815" s="286"/>
      <c r="R815" s="263"/>
      <c r="S815" s="295"/>
      <c r="T815" s="295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6"/>
      <c r="F816" s="286"/>
      <c r="G816" s="286"/>
      <c r="H816" s="286"/>
      <c r="I816" s="286"/>
      <c r="J816" s="286"/>
      <c r="K816" s="286"/>
      <c r="L816" s="286"/>
      <c r="M816" s="286"/>
      <c r="N816" s="286"/>
      <c r="O816" s="286"/>
      <c r="P816" s="289"/>
      <c r="Q816" s="286"/>
      <c r="R816" s="263"/>
      <c r="S816" s="295"/>
      <c r="T816" s="295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6"/>
      <c r="F817" s="286"/>
      <c r="G817" s="286"/>
      <c r="H817" s="286"/>
      <c r="I817" s="286"/>
      <c r="J817" s="286"/>
      <c r="K817" s="286"/>
      <c r="L817" s="286"/>
      <c r="M817" s="286"/>
      <c r="N817" s="286"/>
      <c r="O817" s="286"/>
      <c r="P817" s="289"/>
      <c r="Q817" s="286"/>
      <c r="R817" s="263"/>
      <c r="S817" s="295"/>
      <c r="T817" s="295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6"/>
      <c r="F818" s="286"/>
      <c r="G818" s="286"/>
      <c r="H818" s="286"/>
      <c r="I818" s="286"/>
      <c r="J818" s="286"/>
      <c r="K818" s="286"/>
      <c r="L818" s="286"/>
      <c r="M818" s="286"/>
      <c r="N818" s="286"/>
      <c r="O818" s="286"/>
      <c r="P818" s="289"/>
      <c r="Q818" s="286"/>
      <c r="R818" s="263"/>
      <c r="S818" s="295"/>
      <c r="T818" s="295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6"/>
      <c r="F819" s="286"/>
      <c r="G819" s="286"/>
      <c r="H819" s="286"/>
      <c r="I819" s="286"/>
      <c r="J819" s="286"/>
      <c r="K819" s="286"/>
      <c r="L819" s="286"/>
      <c r="M819" s="286"/>
      <c r="N819" s="286"/>
      <c r="O819" s="286"/>
      <c r="P819" s="289"/>
      <c r="Q819" s="286"/>
      <c r="R819" s="263"/>
      <c r="S819" s="295"/>
      <c r="T819" s="295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6"/>
      <c r="F820" s="286"/>
      <c r="G820" s="286"/>
      <c r="H820" s="286"/>
      <c r="I820" s="286"/>
      <c r="J820" s="286"/>
      <c r="K820" s="286"/>
      <c r="L820" s="286"/>
      <c r="M820" s="286"/>
      <c r="N820" s="286"/>
      <c r="O820" s="286"/>
      <c r="P820" s="289"/>
      <c r="Q820" s="286"/>
      <c r="R820" s="263"/>
      <c r="S820" s="295"/>
      <c r="T820" s="295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6"/>
      <c r="F821" s="286"/>
      <c r="G821" s="286"/>
      <c r="H821" s="286"/>
      <c r="I821" s="286"/>
      <c r="J821" s="286"/>
      <c r="K821" s="286"/>
      <c r="L821" s="286"/>
      <c r="M821" s="286"/>
      <c r="N821" s="286"/>
      <c r="O821" s="286"/>
      <c r="P821" s="289"/>
      <c r="Q821" s="286"/>
      <c r="R821" s="263"/>
      <c r="S821" s="295"/>
      <c r="T821" s="295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6"/>
      <c r="F822" s="286"/>
      <c r="G822" s="286"/>
      <c r="H822" s="286"/>
      <c r="I822" s="286"/>
      <c r="J822" s="286"/>
      <c r="K822" s="286"/>
      <c r="L822" s="286"/>
      <c r="M822" s="286"/>
      <c r="N822" s="286"/>
      <c r="O822" s="286"/>
      <c r="P822" s="289"/>
      <c r="Q822" s="286"/>
      <c r="R822" s="263"/>
      <c r="S822" s="295"/>
      <c r="T822" s="295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6"/>
      <c r="F823" s="286"/>
      <c r="G823" s="286"/>
      <c r="H823" s="286"/>
      <c r="I823" s="286"/>
      <c r="J823" s="286"/>
      <c r="K823" s="286"/>
      <c r="L823" s="286"/>
      <c r="M823" s="286"/>
      <c r="N823" s="286"/>
      <c r="O823" s="286"/>
      <c r="P823" s="289"/>
      <c r="Q823" s="286"/>
      <c r="R823" s="263"/>
      <c r="S823" s="295"/>
      <c r="T823" s="295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6"/>
      <c r="F824" s="286"/>
      <c r="G824" s="286"/>
      <c r="H824" s="286"/>
      <c r="I824" s="286"/>
      <c r="J824" s="286"/>
      <c r="K824" s="286"/>
      <c r="L824" s="286"/>
      <c r="M824" s="286"/>
      <c r="N824" s="286"/>
      <c r="O824" s="286"/>
      <c r="P824" s="289"/>
      <c r="Q824" s="286"/>
      <c r="R824" s="263"/>
      <c r="S824" s="295"/>
      <c r="T824" s="295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6"/>
      <c r="F825" s="286"/>
      <c r="G825" s="286"/>
      <c r="H825" s="286"/>
      <c r="I825" s="286"/>
      <c r="J825" s="286"/>
      <c r="K825" s="286"/>
      <c r="L825" s="286"/>
      <c r="M825" s="286"/>
      <c r="N825" s="286"/>
      <c r="O825" s="286"/>
      <c r="P825" s="289"/>
      <c r="Q825" s="286"/>
      <c r="R825" s="263"/>
      <c r="S825" s="295"/>
      <c r="T825" s="295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6"/>
      <c r="F826" s="286"/>
      <c r="G826" s="286"/>
      <c r="H826" s="286"/>
      <c r="I826" s="286"/>
      <c r="J826" s="286"/>
      <c r="K826" s="286"/>
      <c r="L826" s="286"/>
      <c r="M826" s="286"/>
      <c r="N826" s="286"/>
      <c r="O826" s="286"/>
      <c r="P826" s="289"/>
      <c r="Q826" s="286"/>
      <c r="R826" s="263"/>
      <c r="S826" s="295"/>
      <c r="T826" s="295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6"/>
      <c r="F827" s="286"/>
      <c r="G827" s="286"/>
      <c r="H827" s="286"/>
      <c r="I827" s="286"/>
      <c r="J827" s="286"/>
      <c r="K827" s="286"/>
      <c r="L827" s="286"/>
      <c r="M827" s="286"/>
      <c r="N827" s="286"/>
      <c r="O827" s="286"/>
      <c r="P827" s="289"/>
      <c r="Q827" s="286"/>
      <c r="R827" s="263"/>
      <c r="S827" s="295"/>
      <c r="T827" s="295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6"/>
      <c r="F828" s="286"/>
      <c r="G828" s="286"/>
      <c r="H828" s="286"/>
      <c r="I828" s="286"/>
      <c r="J828" s="286"/>
      <c r="K828" s="286"/>
      <c r="L828" s="286"/>
      <c r="M828" s="286"/>
      <c r="N828" s="286"/>
      <c r="O828" s="286"/>
      <c r="P828" s="289"/>
      <c r="Q828" s="286"/>
      <c r="R828" s="263"/>
      <c r="S828" s="295"/>
      <c r="T828" s="295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6"/>
      <c r="F829" s="286"/>
      <c r="G829" s="286"/>
      <c r="H829" s="286"/>
      <c r="I829" s="286"/>
      <c r="J829" s="286"/>
      <c r="K829" s="286"/>
      <c r="L829" s="286"/>
      <c r="M829" s="286"/>
      <c r="N829" s="286"/>
      <c r="O829" s="286"/>
      <c r="P829" s="289"/>
      <c r="Q829" s="286"/>
      <c r="R829" s="263"/>
      <c r="S829" s="295"/>
      <c r="T829" s="295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6"/>
      <c r="F830" s="286"/>
      <c r="G830" s="286"/>
      <c r="H830" s="286"/>
      <c r="I830" s="286"/>
      <c r="J830" s="286"/>
      <c r="K830" s="286"/>
      <c r="L830" s="286"/>
      <c r="M830" s="286"/>
      <c r="N830" s="286"/>
      <c r="O830" s="286"/>
      <c r="P830" s="289"/>
      <c r="Q830" s="286"/>
      <c r="R830" s="263"/>
      <c r="S830" s="295"/>
      <c r="T830" s="295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6"/>
      <c r="F831" s="286"/>
      <c r="G831" s="286"/>
      <c r="H831" s="286"/>
      <c r="I831" s="286"/>
      <c r="J831" s="286"/>
      <c r="K831" s="286"/>
      <c r="L831" s="286"/>
      <c r="M831" s="286"/>
      <c r="N831" s="286"/>
      <c r="O831" s="286"/>
      <c r="P831" s="289"/>
      <c r="Q831" s="286"/>
      <c r="R831" s="263"/>
      <c r="S831" s="295"/>
      <c r="T831" s="295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6"/>
      <c r="F832" s="286"/>
      <c r="G832" s="286"/>
      <c r="H832" s="286"/>
      <c r="I832" s="286"/>
      <c r="J832" s="286"/>
      <c r="K832" s="286"/>
      <c r="L832" s="286"/>
      <c r="M832" s="286"/>
      <c r="N832" s="286"/>
      <c r="O832" s="286"/>
      <c r="P832" s="289"/>
      <c r="Q832" s="286"/>
      <c r="R832" s="263"/>
      <c r="S832" s="295"/>
      <c r="T832" s="295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6"/>
      <c r="F833" s="286"/>
      <c r="G833" s="286"/>
      <c r="H833" s="286"/>
      <c r="I833" s="286"/>
      <c r="J833" s="286"/>
      <c r="K833" s="286"/>
      <c r="L833" s="286"/>
      <c r="M833" s="286"/>
      <c r="N833" s="286"/>
      <c r="O833" s="286"/>
      <c r="P833" s="289"/>
      <c r="Q833" s="286"/>
      <c r="R833" s="263"/>
      <c r="S833" s="295"/>
      <c r="T833" s="295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6"/>
      <c r="F834" s="286"/>
      <c r="G834" s="286"/>
      <c r="H834" s="286"/>
      <c r="I834" s="286"/>
      <c r="J834" s="286"/>
      <c r="K834" s="286"/>
      <c r="L834" s="286"/>
      <c r="M834" s="286"/>
      <c r="N834" s="286"/>
      <c r="O834" s="286"/>
      <c r="P834" s="289"/>
      <c r="Q834" s="286"/>
      <c r="R834" s="263"/>
      <c r="S834" s="295"/>
      <c r="T834" s="295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6"/>
      <c r="F835" s="286"/>
      <c r="G835" s="286"/>
      <c r="H835" s="286"/>
      <c r="I835" s="286"/>
      <c r="J835" s="286"/>
      <c r="K835" s="286"/>
      <c r="L835" s="286"/>
      <c r="M835" s="286"/>
      <c r="N835" s="286"/>
      <c r="O835" s="286"/>
      <c r="P835" s="289"/>
      <c r="Q835" s="286"/>
      <c r="R835" s="263"/>
      <c r="S835" s="295"/>
      <c r="T835" s="295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6"/>
      <c r="F836" s="286"/>
      <c r="G836" s="286"/>
      <c r="H836" s="286"/>
      <c r="I836" s="286"/>
      <c r="J836" s="286"/>
      <c r="K836" s="286"/>
      <c r="L836" s="286"/>
      <c r="M836" s="286"/>
      <c r="N836" s="286"/>
      <c r="O836" s="286"/>
      <c r="P836" s="289"/>
      <c r="Q836" s="286"/>
      <c r="R836" s="263"/>
      <c r="S836" s="295"/>
      <c r="T836" s="295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6"/>
      <c r="F837" s="286"/>
      <c r="G837" s="286"/>
      <c r="H837" s="286"/>
      <c r="I837" s="286"/>
      <c r="J837" s="286"/>
      <c r="K837" s="286"/>
      <c r="L837" s="286"/>
      <c r="M837" s="286"/>
      <c r="N837" s="286"/>
      <c r="O837" s="286"/>
      <c r="P837" s="289"/>
      <c r="Q837" s="286"/>
      <c r="R837" s="263"/>
      <c r="S837" s="295"/>
      <c r="T837" s="295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6"/>
      <c r="F838" s="286"/>
      <c r="G838" s="286"/>
      <c r="H838" s="286"/>
      <c r="I838" s="286"/>
      <c r="J838" s="286"/>
      <c r="K838" s="286"/>
      <c r="L838" s="286"/>
      <c r="M838" s="286"/>
      <c r="N838" s="286"/>
      <c r="O838" s="286"/>
      <c r="P838" s="289"/>
      <c r="Q838" s="286"/>
      <c r="R838" s="263"/>
      <c r="S838" s="295"/>
      <c r="T838" s="295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6"/>
      <c r="F839" s="286"/>
      <c r="G839" s="286"/>
      <c r="H839" s="286"/>
      <c r="I839" s="286"/>
      <c r="J839" s="286"/>
      <c r="K839" s="286"/>
      <c r="L839" s="286"/>
      <c r="M839" s="286"/>
      <c r="N839" s="286"/>
      <c r="O839" s="286"/>
      <c r="P839" s="289"/>
      <c r="Q839" s="286"/>
      <c r="R839" s="263"/>
      <c r="S839" s="295"/>
      <c r="T839" s="295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6"/>
      <c r="F840" s="286"/>
      <c r="G840" s="286"/>
      <c r="H840" s="286"/>
      <c r="I840" s="286"/>
      <c r="J840" s="286"/>
      <c r="K840" s="286"/>
      <c r="L840" s="286"/>
      <c r="M840" s="286"/>
      <c r="N840" s="286"/>
      <c r="O840" s="286"/>
      <c r="P840" s="289"/>
      <c r="Q840" s="286"/>
      <c r="R840" s="263"/>
      <c r="S840" s="295"/>
      <c r="T840" s="295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6"/>
      <c r="F841" s="286"/>
      <c r="G841" s="286"/>
      <c r="H841" s="286"/>
      <c r="I841" s="286"/>
      <c r="J841" s="286"/>
      <c r="K841" s="286"/>
      <c r="L841" s="286"/>
      <c r="M841" s="286"/>
      <c r="N841" s="286"/>
      <c r="O841" s="286"/>
      <c r="P841" s="289"/>
      <c r="Q841" s="286"/>
      <c r="R841" s="263"/>
      <c r="S841" s="295"/>
      <c r="T841" s="295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6"/>
      <c r="F842" s="286"/>
      <c r="G842" s="286"/>
      <c r="H842" s="286"/>
      <c r="I842" s="286"/>
      <c r="J842" s="286"/>
      <c r="K842" s="286"/>
      <c r="L842" s="286"/>
      <c r="M842" s="286"/>
      <c r="N842" s="286"/>
      <c r="O842" s="286"/>
      <c r="P842" s="289"/>
      <c r="Q842" s="286"/>
      <c r="R842" s="263"/>
      <c r="S842" s="295"/>
      <c r="T842" s="295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6"/>
      <c r="F843" s="286"/>
      <c r="G843" s="286"/>
      <c r="H843" s="286"/>
      <c r="I843" s="286"/>
      <c r="J843" s="286"/>
      <c r="K843" s="286"/>
      <c r="L843" s="286"/>
      <c r="M843" s="286"/>
      <c r="N843" s="286"/>
      <c r="O843" s="286"/>
      <c r="P843" s="289"/>
      <c r="Q843" s="286"/>
      <c r="R843" s="263"/>
      <c r="S843" s="295"/>
      <c r="T843" s="295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6"/>
      <c r="F844" s="286"/>
      <c r="G844" s="286"/>
      <c r="H844" s="286"/>
      <c r="I844" s="286"/>
      <c r="J844" s="286"/>
      <c r="K844" s="286"/>
      <c r="L844" s="286"/>
      <c r="M844" s="286"/>
      <c r="N844" s="286"/>
      <c r="O844" s="286"/>
      <c r="P844" s="289"/>
      <c r="Q844" s="286"/>
      <c r="R844" s="263"/>
      <c r="S844" s="295"/>
      <c r="T844" s="295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6"/>
      <c r="F845" s="286"/>
      <c r="G845" s="286"/>
      <c r="H845" s="286"/>
      <c r="I845" s="286"/>
      <c r="J845" s="286"/>
      <c r="K845" s="286"/>
      <c r="L845" s="286"/>
      <c r="M845" s="286"/>
      <c r="N845" s="286"/>
      <c r="O845" s="286"/>
      <c r="P845" s="289"/>
      <c r="Q845" s="286"/>
      <c r="R845" s="263"/>
      <c r="S845" s="295"/>
      <c r="T845" s="295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6"/>
      <c r="F846" s="286"/>
      <c r="G846" s="286"/>
      <c r="H846" s="286"/>
      <c r="I846" s="286"/>
      <c r="J846" s="286"/>
      <c r="K846" s="286"/>
      <c r="L846" s="286"/>
      <c r="M846" s="286"/>
      <c r="N846" s="286"/>
      <c r="O846" s="286"/>
      <c r="P846" s="289"/>
      <c r="Q846" s="286"/>
      <c r="R846" s="263"/>
      <c r="S846" s="295"/>
      <c r="T846" s="295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6"/>
      <c r="F847" s="286"/>
      <c r="G847" s="286"/>
      <c r="H847" s="286"/>
      <c r="I847" s="286"/>
      <c r="J847" s="286"/>
      <c r="K847" s="286"/>
      <c r="L847" s="286"/>
      <c r="M847" s="286"/>
      <c r="N847" s="286"/>
      <c r="O847" s="286"/>
      <c r="P847" s="289"/>
      <c r="Q847" s="286"/>
      <c r="R847" s="263"/>
      <c r="S847" s="295"/>
      <c r="T847" s="295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6"/>
      <c r="F848" s="286"/>
      <c r="G848" s="286"/>
      <c r="H848" s="286"/>
      <c r="I848" s="286"/>
      <c r="J848" s="286"/>
      <c r="K848" s="286"/>
      <c r="L848" s="286"/>
      <c r="M848" s="286"/>
      <c r="N848" s="286"/>
      <c r="O848" s="286"/>
      <c r="P848" s="289"/>
      <c r="Q848" s="286"/>
      <c r="R848" s="263"/>
      <c r="S848" s="295"/>
      <c r="T848" s="295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6"/>
      <c r="F849" s="286"/>
      <c r="G849" s="286"/>
      <c r="H849" s="286"/>
      <c r="I849" s="286"/>
      <c r="J849" s="286"/>
      <c r="K849" s="286"/>
      <c r="L849" s="286"/>
      <c r="M849" s="286"/>
      <c r="N849" s="286"/>
      <c r="O849" s="286"/>
      <c r="P849" s="289"/>
      <c r="Q849" s="286"/>
      <c r="R849" s="263"/>
      <c r="S849" s="295"/>
      <c r="T849" s="295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6"/>
      <c r="F850" s="286"/>
      <c r="G850" s="286"/>
      <c r="H850" s="286"/>
      <c r="I850" s="286"/>
      <c r="J850" s="286"/>
      <c r="K850" s="286"/>
      <c r="L850" s="286"/>
      <c r="M850" s="286"/>
      <c r="N850" s="286"/>
      <c r="O850" s="286"/>
      <c r="P850" s="289"/>
      <c r="Q850" s="286"/>
      <c r="R850" s="263"/>
      <c r="S850" s="295"/>
      <c r="T850" s="295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6"/>
      <c r="F851" s="286"/>
      <c r="G851" s="286"/>
      <c r="H851" s="286"/>
      <c r="I851" s="286"/>
      <c r="J851" s="286"/>
      <c r="K851" s="286"/>
      <c r="L851" s="286"/>
      <c r="M851" s="286"/>
      <c r="N851" s="286"/>
      <c r="O851" s="286"/>
      <c r="P851" s="289"/>
      <c r="Q851" s="286"/>
      <c r="R851" s="263"/>
      <c r="S851" s="295"/>
      <c r="T851" s="295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6"/>
      <c r="F852" s="286"/>
      <c r="G852" s="286"/>
      <c r="H852" s="286"/>
      <c r="I852" s="286"/>
      <c r="J852" s="286"/>
      <c r="K852" s="286"/>
      <c r="L852" s="286"/>
      <c r="M852" s="286"/>
      <c r="N852" s="286"/>
      <c r="O852" s="286"/>
      <c r="P852" s="289"/>
      <c r="Q852" s="286"/>
      <c r="R852" s="263"/>
      <c r="S852" s="295"/>
      <c r="T852" s="295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6"/>
      <c r="F853" s="286"/>
      <c r="G853" s="286"/>
      <c r="H853" s="286"/>
      <c r="I853" s="286"/>
      <c r="J853" s="286"/>
      <c r="K853" s="286"/>
      <c r="L853" s="286"/>
      <c r="M853" s="286"/>
      <c r="N853" s="286"/>
      <c r="O853" s="286"/>
      <c r="P853" s="289"/>
      <c r="Q853" s="286"/>
      <c r="R853" s="263"/>
      <c r="S853" s="295"/>
      <c r="T853" s="295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6"/>
      <c r="F854" s="286"/>
      <c r="G854" s="286"/>
      <c r="H854" s="286"/>
      <c r="I854" s="286"/>
      <c r="J854" s="286"/>
      <c r="K854" s="286"/>
      <c r="L854" s="286"/>
      <c r="M854" s="286"/>
      <c r="N854" s="286"/>
      <c r="O854" s="286"/>
      <c r="P854" s="289"/>
      <c r="Q854" s="286"/>
      <c r="R854" s="263"/>
      <c r="S854" s="295"/>
      <c r="T854" s="295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6"/>
      <c r="F855" s="286"/>
      <c r="G855" s="286"/>
      <c r="H855" s="286"/>
      <c r="I855" s="286"/>
      <c r="J855" s="286"/>
      <c r="K855" s="286"/>
      <c r="L855" s="286"/>
      <c r="M855" s="286"/>
      <c r="N855" s="286"/>
      <c r="O855" s="286"/>
      <c r="P855" s="289"/>
      <c r="Q855" s="286"/>
      <c r="R855" s="263"/>
      <c r="S855" s="295"/>
      <c r="T855" s="295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6"/>
      <c r="F856" s="286"/>
      <c r="G856" s="286"/>
      <c r="H856" s="286"/>
      <c r="I856" s="286"/>
      <c r="J856" s="286"/>
      <c r="K856" s="286"/>
      <c r="L856" s="286"/>
      <c r="M856" s="286"/>
      <c r="N856" s="286"/>
      <c r="O856" s="286"/>
      <c r="P856" s="289"/>
      <c r="Q856" s="286"/>
      <c r="R856" s="263"/>
      <c r="S856" s="295"/>
      <c r="T856" s="295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6"/>
      <c r="F857" s="286"/>
      <c r="G857" s="286"/>
      <c r="H857" s="286"/>
      <c r="I857" s="286"/>
      <c r="J857" s="286"/>
      <c r="K857" s="286"/>
      <c r="L857" s="286"/>
      <c r="M857" s="286"/>
      <c r="N857" s="286"/>
      <c r="O857" s="286"/>
      <c r="P857" s="289"/>
      <c r="Q857" s="286"/>
      <c r="R857" s="263"/>
      <c r="S857" s="295"/>
      <c r="T857" s="295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6"/>
      <c r="F858" s="286"/>
      <c r="G858" s="286"/>
      <c r="H858" s="286"/>
      <c r="I858" s="286"/>
      <c r="J858" s="286"/>
      <c r="K858" s="286"/>
      <c r="L858" s="286"/>
      <c r="M858" s="286"/>
      <c r="N858" s="286"/>
      <c r="O858" s="286"/>
      <c r="P858" s="289"/>
      <c r="Q858" s="286"/>
      <c r="R858" s="263"/>
      <c r="S858" s="295"/>
      <c r="T858" s="295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6"/>
      <c r="F859" s="286"/>
      <c r="G859" s="286"/>
      <c r="H859" s="286"/>
      <c r="I859" s="286"/>
      <c r="J859" s="286"/>
      <c r="K859" s="286"/>
      <c r="L859" s="286"/>
      <c r="M859" s="286"/>
      <c r="N859" s="286"/>
      <c r="O859" s="286"/>
      <c r="P859" s="289"/>
      <c r="Q859" s="286"/>
      <c r="R859" s="263"/>
      <c r="S859" s="295"/>
      <c r="T859" s="295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6"/>
      <c r="F860" s="286"/>
      <c r="G860" s="286"/>
      <c r="H860" s="286"/>
      <c r="I860" s="286"/>
      <c r="J860" s="286"/>
      <c r="K860" s="286"/>
      <c r="L860" s="286"/>
      <c r="M860" s="286"/>
      <c r="N860" s="286"/>
      <c r="O860" s="286"/>
      <c r="P860" s="289"/>
      <c r="Q860" s="286"/>
      <c r="R860" s="263"/>
      <c r="S860" s="295"/>
      <c r="T860" s="295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6"/>
      <c r="F861" s="286"/>
      <c r="G861" s="286"/>
      <c r="H861" s="286"/>
      <c r="I861" s="286"/>
      <c r="J861" s="286"/>
      <c r="K861" s="286"/>
      <c r="L861" s="286"/>
      <c r="M861" s="286"/>
      <c r="N861" s="286"/>
      <c r="O861" s="286"/>
      <c r="P861" s="289"/>
      <c r="Q861" s="286"/>
      <c r="R861" s="263"/>
      <c r="S861" s="295"/>
      <c r="T861" s="295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6"/>
      <c r="F862" s="286"/>
      <c r="G862" s="286"/>
      <c r="H862" s="286"/>
      <c r="I862" s="286"/>
      <c r="J862" s="286"/>
      <c r="K862" s="286"/>
      <c r="L862" s="286"/>
      <c r="M862" s="286"/>
      <c r="N862" s="286"/>
      <c r="O862" s="286"/>
      <c r="P862" s="289"/>
      <c r="Q862" s="286"/>
      <c r="R862" s="263"/>
      <c r="S862" s="295"/>
      <c r="T862" s="295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6"/>
      <c r="F863" s="286"/>
      <c r="G863" s="286"/>
      <c r="H863" s="286"/>
      <c r="I863" s="286"/>
      <c r="J863" s="286"/>
      <c r="K863" s="286"/>
      <c r="L863" s="286"/>
      <c r="M863" s="286"/>
      <c r="N863" s="286"/>
      <c r="O863" s="286"/>
      <c r="P863" s="289"/>
      <c r="Q863" s="286"/>
      <c r="R863" s="263"/>
      <c r="S863" s="295"/>
      <c r="T863" s="295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6"/>
      <c r="F864" s="286"/>
      <c r="G864" s="286"/>
      <c r="H864" s="286"/>
      <c r="I864" s="286"/>
      <c r="J864" s="286"/>
      <c r="K864" s="286"/>
      <c r="L864" s="286"/>
      <c r="M864" s="286"/>
      <c r="N864" s="286"/>
      <c r="O864" s="286"/>
      <c r="P864" s="289"/>
      <c r="Q864" s="286"/>
      <c r="R864" s="263"/>
      <c r="S864" s="295"/>
      <c r="T864" s="295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6"/>
      <c r="F865" s="286"/>
      <c r="G865" s="286"/>
      <c r="H865" s="286"/>
      <c r="I865" s="286"/>
      <c r="J865" s="286"/>
      <c r="K865" s="286"/>
      <c r="L865" s="286"/>
      <c r="M865" s="286"/>
      <c r="N865" s="286"/>
      <c r="O865" s="286"/>
      <c r="P865" s="289"/>
      <c r="Q865" s="286"/>
      <c r="R865" s="263"/>
      <c r="S865" s="295"/>
      <c r="T865" s="295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6"/>
      <c r="F866" s="286"/>
      <c r="G866" s="286"/>
      <c r="H866" s="286"/>
      <c r="I866" s="286"/>
      <c r="J866" s="286"/>
      <c r="K866" s="286"/>
      <c r="L866" s="286"/>
      <c r="M866" s="286"/>
      <c r="N866" s="286"/>
      <c r="O866" s="286"/>
      <c r="P866" s="289"/>
      <c r="Q866" s="286"/>
      <c r="R866" s="263"/>
      <c r="S866" s="295"/>
      <c r="T866" s="295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6"/>
      <c r="F867" s="286"/>
      <c r="G867" s="286"/>
      <c r="H867" s="286"/>
      <c r="I867" s="286"/>
      <c r="J867" s="286"/>
      <c r="K867" s="286"/>
      <c r="L867" s="286"/>
      <c r="M867" s="286"/>
      <c r="N867" s="286"/>
      <c r="O867" s="286"/>
      <c r="P867" s="289"/>
      <c r="Q867" s="286"/>
      <c r="R867" s="263"/>
      <c r="S867" s="295"/>
      <c r="T867" s="295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6"/>
      <c r="F868" s="286"/>
      <c r="G868" s="286"/>
      <c r="H868" s="286"/>
      <c r="I868" s="286"/>
      <c r="J868" s="286"/>
      <c r="K868" s="286"/>
      <c r="L868" s="286"/>
      <c r="M868" s="286"/>
      <c r="N868" s="286"/>
      <c r="O868" s="286"/>
      <c r="P868" s="289"/>
      <c r="Q868" s="286"/>
      <c r="R868" s="263"/>
      <c r="S868" s="295"/>
      <c r="T868" s="295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6"/>
      <c r="F869" s="286"/>
      <c r="G869" s="286"/>
      <c r="H869" s="286"/>
      <c r="I869" s="286"/>
      <c r="J869" s="286"/>
      <c r="K869" s="286"/>
      <c r="L869" s="286"/>
      <c r="M869" s="286"/>
      <c r="N869" s="286"/>
      <c r="O869" s="286"/>
      <c r="P869" s="289"/>
      <c r="Q869" s="286"/>
      <c r="R869" s="263"/>
      <c r="S869" s="295"/>
      <c r="T869" s="295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6"/>
      <c r="F870" s="286"/>
      <c r="G870" s="286"/>
      <c r="H870" s="286"/>
      <c r="I870" s="286"/>
      <c r="J870" s="286"/>
      <c r="K870" s="286"/>
      <c r="L870" s="286"/>
      <c r="M870" s="286"/>
      <c r="N870" s="286"/>
      <c r="O870" s="286"/>
      <c r="P870" s="289"/>
      <c r="Q870" s="286"/>
      <c r="R870" s="263"/>
      <c r="S870" s="295"/>
      <c r="T870" s="295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6"/>
      <c r="F871" s="286"/>
      <c r="G871" s="286"/>
      <c r="H871" s="286"/>
      <c r="I871" s="286"/>
      <c r="J871" s="286"/>
      <c r="K871" s="286"/>
      <c r="L871" s="286"/>
      <c r="M871" s="286"/>
      <c r="N871" s="286"/>
      <c r="O871" s="286"/>
      <c r="P871" s="289"/>
      <c r="Q871" s="286"/>
      <c r="R871" s="263"/>
      <c r="S871" s="295"/>
      <c r="T871" s="295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6"/>
      <c r="F872" s="286"/>
      <c r="G872" s="286"/>
      <c r="H872" s="286"/>
      <c r="I872" s="286"/>
      <c r="J872" s="286"/>
      <c r="K872" s="286"/>
      <c r="L872" s="286"/>
      <c r="M872" s="286"/>
      <c r="N872" s="286"/>
      <c r="O872" s="286"/>
      <c r="P872" s="289"/>
      <c r="Q872" s="286"/>
      <c r="R872" s="263"/>
      <c r="S872" s="295"/>
      <c r="T872" s="295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6"/>
      <c r="F873" s="286"/>
      <c r="G873" s="286"/>
      <c r="H873" s="286"/>
      <c r="I873" s="286"/>
      <c r="J873" s="286"/>
      <c r="K873" s="286"/>
      <c r="L873" s="286"/>
      <c r="M873" s="286"/>
      <c r="N873" s="286"/>
      <c r="O873" s="286"/>
      <c r="P873" s="289"/>
      <c r="Q873" s="286"/>
      <c r="R873" s="263"/>
      <c r="S873" s="295"/>
      <c r="T873" s="295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6"/>
      <c r="F874" s="286"/>
      <c r="G874" s="286"/>
      <c r="H874" s="286"/>
      <c r="I874" s="286"/>
      <c r="J874" s="286"/>
      <c r="K874" s="286"/>
      <c r="L874" s="286"/>
      <c r="M874" s="286"/>
      <c r="N874" s="286"/>
      <c r="O874" s="286"/>
      <c r="P874" s="289"/>
      <c r="Q874" s="286"/>
      <c r="R874" s="263"/>
      <c r="S874" s="295"/>
      <c r="T874" s="295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6"/>
      <c r="F875" s="286"/>
      <c r="G875" s="286"/>
      <c r="H875" s="286"/>
      <c r="I875" s="286"/>
      <c r="J875" s="286"/>
      <c r="K875" s="286"/>
      <c r="L875" s="286"/>
      <c r="M875" s="286"/>
      <c r="N875" s="286"/>
      <c r="O875" s="286"/>
      <c r="P875" s="289"/>
      <c r="Q875" s="286"/>
      <c r="R875" s="263"/>
      <c r="S875" s="295"/>
      <c r="T875" s="295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6"/>
      <c r="F876" s="286"/>
      <c r="G876" s="286"/>
      <c r="H876" s="286"/>
      <c r="I876" s="286"/>
      <c r="J876" s="286"/>
      <c r="K876" s="286"/>
      <c r="L876" s="286"/>
      <c r="M876" s="286"/>
      <c r="N876" s="286"/>
      <c r="O876" s="286"/>
      <c r="P876" s="289"/>
      <c r="Q876" s="286"/>
      <c r="R876" s="263"/>
      <c r="S876" s="295"/>
      <c r="T876" s="295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6"/>
      <c r="F877" s="286"/>
      <c r="G877" s="286"/>
      <c r="H877" s="286"/>
      <c r="I877" s="286"/>
      <c r="J877" s="286"/>
      <c r="K877" s="286"/>
      <c r="L877" s="286"/>
      <c r="M877" s="286"/>
      <c r="N877" s="286"/>
      <c r="O877" s="286"/>
      <c r="P877" s="289"/>
      <c r="Q877" s="286"/>
      <c r="R877" s="263"/>
      <c r="S877" s="295"/>
      <c r="T877" s="295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6"/>
      <c r="F878" s="286"/>
      <c r="G878" s="286"/>
      <c r="H878" s="286"/>
      <c r="I878" s="286"/>
      <c r="J878" s="286"/>
      <c r="K878" s="286"/>
      <c r="L878" s="286"/>
      <c r="M878" s="286"/>
      <c r="N878" s="286"/>
      <c r="O878" s="286"/>
      <c r="P878" s="289"/>
      <c r="Q878" s="286"/>
      <c r="R878" s="263"/>
      <c r="S878" s="295"/>
      <c r="T878" s="295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6"/>
      <c r="F879" s="286"/>
      <c r="G879" s="286"/>
      <c r="H879" s="286"/>
      <c r="I879" s="286"/>
      <c r="J879" s="286"/>
      <c r="K879" s="286"/>
      <c r="L879" s="286"/>
      <c r="M879" s="286"/>
      <c r="N879" s="286"/>
      <c r="O879" s="286"/>
      <c r="P879" s="289"/>
      <c r="Q879" s="286"/>
      <c r="R879" s="263"/>
      <c r="S879" s="295"/>
      <c r="T879" s="295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6"/>
      <c r="F880" s="286"/>
      <c r="G880" s="286"/>
      <c r="H880" s="286"/>
      <c r="I880" s="286"/>
      <c r="J880" s="286"/>
      <c r="K880" s="286"/>
      <c r="L880" s="286"/>
      <c r="M880" s="286"/>
      <c r="N880" s="286"/>
      <c r="O880" s="286"/>
      <c r="P880" s="289"/>
      <c r="Q880" s="286"/>
      <c r="R880" s="263"/>
      <c r="S880" s="295"/>
      <c r="T880" s="295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6"/>
      <c r="F881" s="286"/>
      <c r="G881" s="286"/>
      <c r="H881" s="286"/>
      <c r="I881" s="286"/>
      <c r="J881" s="286"/>
      <c r="K881" s="286"/>
      <c r="L881" s="286"/>
      <c r="M881" s="286"/>
      <c r="N881" s="286"/>
      <c r="O881" s="286"/>
      <c r="P881" s="289"/>
      <c r="Q881" s="286"/>
      <c r="R881" s="263"/>
      <c r="S881" s="295"/>
      <c r="T881" s="295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6"/>
      <c r="F882" s="286"/>
      <c r="G882" s="286"/>
      <c r="H882" s="286"/>
      <c r="I882" s="286"/>
      <c r="J882" s="286"/>
      <c r="K882" s="286"/>
      <c r="L882" s="286"/>
      <c r="M882" s="286"/>
      <c r="N882" s="286"/>
      <c r="O882" s="286"/>
      <c r="P882" s="289"/>
      <c r="Q882" s="286"/>
      <c r="R882" s="263"/>
      <c r="S882" s="295"/>
      <c r="T882" s="295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6"/>
      <c r="F883" s="286"/>
      <c r="G883" s="286"/>
      <c r="H883" s="286"/>
      <c r="I883" s="286"/>
      <c r="J883" s="286"/>
      <c r="K883" s="286"/>
      <c r="L883" s="286"/>
      <c r="M883" s="286"/>
      <c r="N883" s="286"/>
      <c r="O883" s="286"/>
      <c r="P883" s="289"/>
      <c r="Q883" s="286"/>
      <c r="R883" s="263"/>
      <c r="S883" s="295"/>
      <c r="T883" s="295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6"/>
      <c r="F884" s="286"/>
      <c r="G884" s="286"/>
      <c r="H884" s="286"/>
      <c r="I884" s="286"/>
      <c r="J884" s="286"/>
      <c r="K884" s="286"/>
      <c r="L884" s="286"/>
      <c r="M884" s="286"/>
      <c r="N884" s="286"/>
      <c r="O884" s="286"/>
      <c r="P884" s="289"/>
      <c r="Q884" s="286"/>
      <c r="R884" s="263"/>
      <c r="S884" s="295"/>
      <c r="T884" s="295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6"/>
      <c r="F885" s="286"/>
      <c r="G885" s="286"/>
      <c r="H885" s="286"/>
      <c r="I885" s="286"/>
      <c r="J885" s="286"/>
      <c r="K885" s="286"/>
      <c r="L885" s="286"/>
      <c r="M885" s="286"/>
      <c r="N885" s="286"/>
      <c r="O885" s="286"/>
      <c r="P885" s="289"/>
      <c r="Q885" s="286"/>
      <c r="R885" s="263"/>
      <c r="S885" s="295"/>
      <c r="T885" s="295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6"/>
      <c r="F886" s="286"/>
      <c r="G886" s="286"/>
      <c r="H886" s="286"/>
      <c r="I886" s="286"/>
      <c r="J886" s="286"/>
      <c r="K886" s="286"/>
      <c r="L886" s="286"/>
      <c r="M886" s="286"/>
      <c r="N886" s="286"/>
      <c r="O886" s="286"/>
      <c r="P886" s="289"/>
      <c r="Q886" s="286"/>
      <c r="R886" s="263"/>
      <c r="S886" s="295"/>
      <c r="T886" s="295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6"/>
      <c r="F887" s="286"/>
      <c r="G887" s="286"/>
      <c r="H887" s="286"/>
      <c r="I887" s="286"/>
      <c r="J887" s="286"/>
      <c r="K887" s="286"/>
      <c r="L887" s="286"/>
      <c r="M887" s="286"/>
      <c r="N887" s="286"/>
      <c r="O887" s="286"/>
      <c r="P887" s="289"/>
      <c r="Q887" s="286"/>
      <c r="R887" s="263"/>
      <c r="S887" s="295"/>
      <c r="T887" s="295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6"/>
      <c r="F888" s="286"/>
      <c r="G888" s="286"/>
      <c r="H888" s="286"/>
      <c r="I888" s="286"/>
      <c r="J888" s="286"/>
      <c r="K888" s="286"/>
      <c r="L888" s="286"/>
      <c r="M888" s="286"/>
      <c r="N888" s="286"/>
      <c r="O888" s="286"/>
      <c r="P888" s="289"/>
      <c r="Q888" s="286"/>
      <c r="R888" s="263"/>
      <c r="S888" s="295"/>
      <c r="T888" s="295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6"/>
      <c r="F889" s="286"/>
      <c r="G889" s="286"/>
      <c r="H889" s="286"/>
      <c r="I889" s="286"/>
      <c r="J889" s="286"/>
      <c r="K889" s="286"/>
      <c r="L889" s="286"/>
      <c r="M889" s="286"/>
      <c r="N889" s="286"/>
      <c r="O889" s="286"/>
      <c r="P889" s="289"/>
      <c r="Q889" s="286"/>
      <c r="R889" s="263"/>
      <c r="S889" s="295"/>
      <c r="T889" s="295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6"/>
      <c r="F890" s="286"/>
      <c r="G890" s="286"/>
      <c r="H890" s="286"/>
      <c r="I890" s="286"/>
      <c r="J890" s="286"/>
      <c r="K890" s="286"/>
      <c r="L890" s="286"/>
      <c r="M890" s="286"/>
      <c r="N890" s="286"/>
      <c r="O890" s="286"/>
      <c r="P890" s="289"/>
      <c r="Q890" s="286"/>
      <c r="R890" s="263"/>
      <c r="S890" s="295"/>
      <c r="T890" s="295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6"/>
      <c r="F891" s="286"/>
      <c r="G891" s="286"/>
      <c r="H891" s="286"/>
      <c r="I891" s="286"/>
      <c r="J891" s="286"/>
      <c r="K891" s="286"/>
      <c r="L891" s="286"/>
      <c r="M891" s="286"/>
      <c r="N891" s="286"/>
      <c r="O891" s="286"/>
      <c r="P891" s="289"/>
      <c r="Q891" s="286"/>
      <c r="R891" s="263"/>
      <c r="S891" s="295"/>
      <c r="T891" s="295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6"/>
      <c r="F892" s="286"/>
      <c r="G892" s="286"/>
      <c r="H892" s="286"/>
      <c r="I892" s="286"/>
      <c r="J892" s="286"/>
      <c r="K892" s="286"/>
      <c r="L892" s="286"/>
      <c r="M892" s="286"/>
      <c r="N892" s="286"/>
      <c r="O892" s="286"/>
      <c r="P892" s="289"/>
      <c r="Q892" s="286"/>
      <c r="R892" s="263"/>
      <c r="S892" s="295"/>
      <c r="T892" s="295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6"/>
      <c r="F893" s="286"/>
      <c r="G893" s="286"/>
      <c r="H893" s="286"/>
      <c r="I893" s="286"/>
      <c r="J893" s="286"/>
      <c r="K893" s="286"/>
      <c r="L893" s="286"/>
      <c r="M893" s="286"/>
      <c r="N893" s="286"/>
      <c r="O893" s="286"/>
      <c r="P893" s="289"/>
      <c r="Q893" s="286"/>
      <c r="R893" s="263"/>
      <c r="S893" s="295"/>
      <c r="T893" s="295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6"/>
      <c r="F894" s="286"/>
      <c r="G894" s="286"/>
      <c r="H894" s="286"/>
      <c r="I894" s="286"/>
      <c r="J894" s="286"/>
      <c r="K894" s="286"/>
      <c r="L894" s="286"/>
      <c r="M894" s="286"/>
      <c r="N894" s="286"/>
      <c r="O894" s="286"/>
      <c r="P894" s="289"/>
      <c r="Q894" s="286"/>
      <c r="R894" s="263"/>
      <c r="S894" s="295"/>
      <c r="T894" s="295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6"/>
      <c r="F895" s="286"/>
      <c r="G895" s="286"/>
      <c r="H895" s="286"/>
      <c r="I895" s="286"/>
      <c r="J895" s="286"/>
      <c r="K895" s="286"/>
      <c r="L895" s="286"/>
      <c r="M895" s="286"/>
      <c r="N895" s="286"/>
      <c r="O895" s="286"/>
      <c r="P895" s="289"/>
      <c r="Q895" s="286"/>
      <c r="R895" s="263"/>
      <c r="S895" s="295"/>
      <c r="T895" s="295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6"/>
      <c r="F896" s="286"/>
      <c r="G896" s="286"/>
      <c r="H896" s="286"/>
      <c r="I896" s="286"/>
      <c r="J896" s="286"/>
      <c r="K896" s="286"/>
      <c r="L896" s="286"/>
      <c r="M896" s="286"/>
      <c r="N896" s="286"/>
      <c r="O896" s="286"/>
      <c r="P896" s="289"/>
      <c r="Q896" s="286"/>
      <c r="R896" s="263"/>
      <c r="S896" s="295"/>
      <c r="T896" s="295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6"/>
      <c r="F897" s="286"/>
      <c r="G897" s="286"/>
      <c r="H897" s="286"/>
      <c r="I897" s="286"/>
      <c r="J897" s="286"/>
      <c r="K897" s="286"/>
      <c r="L897" s="286"/>
      <c r="M897" s="286"/>
      <c r="N897" s="286"/>
      <c r="O897" s="286"/>
      <c r="P897" s="289"/>
      <c r="Q897" s="286"/>
      <c r="R897" s="263"/>
      <c r="S897" s="295"/>
      <c r="T897" s="295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6"/>
      <c r="F898" s="286"/>
      <c r="G898" s="286"/>
      <c r="H898" s="286"/>
      <c r="I898" s="286"/>
      <c r="J898" s="286"/>
      <c r="K898" s="286"/>
      <c r="L898" s="286"/>
      <c r="M898" s="286"/>
      <c r="N898" s="286"/>
      <c r="O898" s="286"/>
      <c r="P898" s="289"/>
      <c r="Q898" s="286"/>
      <c r="R898" s="263"/>
      <c r="S898" s="295"/>
      <c r="T898" s="295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6"/>
      <c r="F899" s="286"/>
      <c r="G899" s="286"/>
      <c r="H899" s="286"/>
      <c r="I899" s="286"/>
      <c r="J899" s="286"/>
      <c r="K899" s="286"/>
      <c r="L899" s="286"/>
      <c r="M899" s="286"/>
      <c r="N899" s="286"/>
      <c r="O899" s="286"/>
      <c r="P899" s="289"/>
      <c r="Q899" s="286"/>
      <c r="R899" s="263"/>
      <c r="S899" s="295"/>
      <c r="T899" s="295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6"/>
      <c r="F900" s="286"/>
      <c r="G900" s="286"/>
      <c r="H900" s="286"/>
      <c r="I900" s="286"/>
      <c r="J900" s="286"/>
      <c r="K900" s="286"/>
      <c r="L900" s="286"/>
      <c r="M900" s="286"/>
      <c r="N900" s="286"/>
      <c r="O900" s="286"/>
      <c r="P900" s="289"/>
      <c r="Q900" s="286"/>
      <c r="R900" s="263"/>
      <c r="S900" s="295"/>
      <c r="T900" s="295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6"/>
      <c r="F901" s="286"/>
      <c r="G901" s="286"/>
      <c r="H901" s="286"/>
      <c r="I901" s="286"/>
      <c r="J901" s="286"/>
      <c r="K901" s="286"/>
      <c r="L901" s="286"/>
      <c r="M901" s="286"/>
      <c r="N901" s="286"/>
      <c r="O901" s="286"/>
      <c r="P901" s="289"/>
      <c r="Q901" s="286"/>
      <c r="R901" s="263"/>
      <c r="S901" s="295"/>
      <c r="T901" s="295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6"/>
      <c r="F902" s="286"/>
      <c r="G902" s="286"/>
      <c r="H902" s="286"/>
      <c r="I902" s="286"/>
      <c r="J902" s="286"/>
      <c r="K902" s="286"/>
      <c r="L902" s="286"/>
      <c r="M902" s="286"/>
      <c r="N902" s="286"/>
      <c r="O902" s="286"/>
      <c r="P902" s="289"/>
      <c r="Q902" s="286"/>
      <c r="R902" s="263"/>
      <c r="S902" s="295"/>
      <c r="T902" s="295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6"/>
      <c r="F903" s="286"/>
      <c r="G903" s="286"/>
      <c r="H903" s="286"/>
      <c r="I903" s="286"/>
      <c r="J903" s="286"/>
      <c r="K903" s="286"/>
      <c r="L903" s="286"/>
      <c r="M903" s="286"/>
      <c r="N903" s="286"/>
      <c r="O903" s="286"/>
      <c r="P903" s="289"/>
      <c r="Q903" s="286"/>
      <c r="R903" s="263"/>
      <c r="S903" s="295"/>
      <c r="T903" s="295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6"/>
      <c r="F904" s="286"/>
      <c r="G904" s="286"/>
      <c r="H904" s="286"/>
      <c r="I904" s="286"/>
      <c r="J904" s="286"/>
      <c r="K904" s="286"/>
      <c r="L904" s="286"/>
      <c r="M904" s="286"/>
      <c r="N904" s="286"/>
      <c r="O904" s="286"/>
      <c r="P904" s="289"/>
      <c r="Q904" s="286"/>
      <c r="R904" s="263"/>
      <c r="S904" s="295"/>
      <c r="T904" s="295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6"/>
      <c r="F905" s="286"/>
      <c r="G905" s="286"/>
      <c r="H905" s="286"/>
      <c r="I905" s="286"/>
      <c r="J905" s="286"/>
      <c r="K905" s="286"/>
      <c r="L905" s="286"/>
      <c r="M905" s="286"/>
      <c r="N905" s="286"/>
      <c r="O905" s="286"/>
      <c r="P905" s="289"/>
      <c r="Q905" s="286"/>
      <c r="R905" s="263"/>
      <c r="S905" s="295"/>
      <c r="T905" s="295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6"/>
      <c r="F906" s="286"/>
      <c r="G906" s="286"/>
      <c r="H906" s="286"/>
      <c r="I906" s="286"/>
      <c r="J906" s="286"/>
      <c r="K906" s="286"/>
      <c r="L906" s="286"/>
      <c r="M906" s="286"/>
      <c r="N906" s="286"/>
      <c r="O906" s="286"/>
      <c r="P906" s="289"/>
      <c r="Q906" s="286"/>
      <c r="R906" s="263"/>
      <c r="S906" s="295"/>
      <c r="T906" s="295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6"/>
      <c r="F907" s="286"/>
      <c r="G907" s="286"/>
      <c r="H907" s="286"/>
      <c r="I907" s="286"/>
      <c r="J907" s="286"/>
      <c r="K907" s="286"/>
      <c r="L907" s="286"/>
      <c r="M907" s="286"/>
      <c r="N907" s="286"/>
      <c r="O907" s="286"/>
      <c r="P907" s="289"/>
      <c r="Q907" s="286"/>
      <c r="R907" s="263"/>
      <c r="S907" s="295"/>
      <c r="T907" s="295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6"/>
      <c r="F908" s="286"/>
      <c r="G908" s="286"/>
      <c r="H908" s="286"/>
      <c r="I908" s="286"/>
      <c r="J908" s="286"/>
      <c r="K908" s="286"/>
      <c r="L908" s="286"/>
      <c r="M908" s="286"/>
      <c r="N908" s="286"/>
      <c r="O908" s="286"/>
      <c r="P908" s="289"/>
      <c r="Q908" s="286"/>
      <c r="R908" s="263"/>
      <c r="S908" s="295"/>
      <c r="T908" s="295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6"/>
      <c r="F909" s="286"/>
      <c r="G909" s="286"/>
      <c r="H909" s="286"/>
      <c r="I909" s="286"/>
      <c r="J909" s="286"/>
      <c r="K909" s="286"/>
      <c r="L909" s="286"/>
      <c r="M909" s="286"/>
      <c r="N909" s="286"/>
      <c r="O909" s="286"/>
      <c r="P909" s="289"/>
      <c r="Q909" s="286"/>
      <c r="R909" s="263"/>
      <c r="S909" s="295"/>
      <c r="T909" s="295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6"/>
      <c r="F910" s="286"/>
      <c r="G910" s="286"/>
      <c r="H910" s="286"/>
      <c r="I910" s="286"/>
      <c r="J910" s="286"/>
      <c r="K910" s="286"/>
      <c r="L910" s="286"/>
      <c r="M910" s="286"/>
      <c r="N910" s="286"/>
      <c r="O910" s="286"/>
      <c r="P910" s="289"/>
      <c r="Q910" s="286"/>
      <c r="R910" s="263"/>
      <c r="S910" s="295"/>
      <c r="T910" s="295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6"/>
      <c r="F911" s="286"/>
      <c r="G911" s="286"/>
      <c r="H911" s="286"/>
      <c r="I911" s="286"/>
      <c r="J911" s="286"/>
      <c r="K911" s="286"/>
      <c r="L911" s="286"/>
      <c r="M911" s="286"/>
      <c r="N911" s="286"/>
      <c r="O911" s="286"/>
      <c r="P911" s="289"/>
      <c r="Q911" s="286"/>
      <c r="R911" s="263"/>
      <c r="S911" s="295"/>
      <c r="T911" s="295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6"/>
      <c r="F912" s="286"/>
      <c r="G912" s="286"/>
      <c r="H912" s="286"/>
      <c r="I912" s="286"/>
      <c r="J912" s="286"/>
      <c r="K912" s="286"/>
      <c r="L912" s="286"/>
      <c r="M912" s="286"/>
      <c r="N912" s="286"/>
      <c r="O912" s="286"/>
      <c r="P912" s="289"/>
      <c r="Q912" s="286"/>
      <c r="R912" s="263"/>
      <c r="S912" s="295"/>
      <c r="T912" s="295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6"/>
      <c r="F913" s="286"/>
      <c r="G913" s="286"/>
      <c r="H913" s="286"/>
      <c r="I913" s="286"/>
      <c r="J913" s="286"/>
      <c r="K913" s="286"/>
      <c r="L913" s="286"/>
      <c r="M913" s="286"/>
      <c r="N913" s="286"/>
      <c r="O913" s="286"/>
      <c r="P913" s="289"/>
      <c r="Q913" s="286"/>
      <c r="R913" s="263"/>
      <c r="S913" s="295"/>
      <c r="T913" s="295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6"/>
      <c r="F914" s="286"/>
      <c r="G914" s="286"/>
      <c r="H914" s="286"/>
      <c r="I914" s="286"/>
      <c r="J914" s="286"/>
      <c r="K914" s="286"/>
      <c r="L914" s="286"/>
      <c r="M914" s="286"/>
      <c r="N914" s="286"/>
      <c r="O914" s="286"/>
      <c r="P914" s="289"/>
      <c r="Q914" s="286"/>
      <c r="R914" s="263"/>
      <c r="S914" s="295"/>
      <c r="T914" s="295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6"/>
      <c r="F915" s="286"/>
      <c r="G915" s="286"/>
      <c r="H915" s="286"/>
      <c r="I915" s="286"/>
      <c r="J915" s="286"/>
      <c r="K915" s="286"/>
      <c r="L915" s="286"/>
      <c r="M915" s="286"/>
      <c r="N915" s="286"/>
      <c r="O915" s="286"/>
      <c r="P915" s="289"/>
      <c r="Q915" s="286"/>
      <c r="R915" s="263"/>
      <c r="S915" s="295"/>
      <c r="T915" s="295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6"/>
      <c r="F916" s="286"/>
      <c r="G916" s="286"/>
      <c r="H916" s="286"/>
      <c r="I916" s="286"/>
      <c r="J916" s="286"/>
      <c r="K916" s="286"/>
      <c r="L916" s="286"/>
      <c r="M916" s="286"/>
      <c r="N916" s="286"/>
      <c r="O916" s="286"/>
      <c r="P916" s="289"/>
      <c r="Q916" s="286"/>
      <c r="R916" s="263"/>
      <c r="S916" s="295"/>
      <c r="T916" s="295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6"/>
      <c r="F917" s="286"/>
      <c r="G917" s="286"/>
      <c r="H917" s="286"/>
      <c r="I917" s="286"/>
      <c r="J917" s="286"/>
      <c r="K917" s="286"/>
      <c r="L917" s="286"/>
      <c r="M917" s="286"/>
      <c r="N917" s="286"/>
      <c r="O917" s="286"/>
      <c r="P917" s="289"/>
      <c r="Q917" s="286"/>
      <c r="R917" s="263"/>
      <c r="S917" s="295"/>
      <c r="T917" s="295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6"/>
      <c r="F918" s="286"/>
      <c r="G918" s="286"/>
      <c r="H918" s="286"/>
      <c r="I918" s="286"/>
      <c r="J918" s="286"/>
      <c r="K918" s="286"/>
      <c r="L918" s="286"/>
      <c r="M918" s="286"/>
      <c r="N918" s="286"/>
      <c r="O918" s="286"/>
      <c r="P918" s="289"/>
      <c r="Q918" s="286"/>
      <c r="R918" s="263"/>
      <c r="S918" s="295"/>
      <c r="T918" s="295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6"/>
      <c r="F919" s="286"/>
      <c r="G919" s="286"/>
      <c r="H919" s="286"/>
      <c r="I919" s="286"/>
      <c r="J919" s="286"/>
      <c r="K919" s="286"/>
      <c r="L919" s="286"/>
      <c r="M919" s="286"/>
      <c r="N919" s="286"/>
      <c r="O919" s="286"/>
      <c r="P919" s="289"/>
      <c r="Q919" s="286"/>
      <c r="R919" s="263"/>
      <c r="S919" s="295"/>
      <c r="T919" s="295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6"/>
      <c r="F920" s="286"/>
      <c r="G920" s="286"/>
      <c r="H920" s="286"/>
      <c r="I920" s="286"/>
      <c r="J920" s="286"/>
      <c r="K920" s="286"/>
      <c r="L920" s="286"/>
      <c r="M920" s="286"/>
      <c r="N920" s="286"/>
      <c r="O920" s="286"/>
      <c r="P920" s="289"/>
      <c r="Q920" s="286"/>
      <c r="R920" s="263"/>
      <c r="S920" s="295"/>
      <c r="T920" s="295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6"/>
      <c r="F921" s="286"/>
      <c r="G921" s="286"/>
      <c r="H921" s="286"/>
      <c r="I921" s="286"/>
      <c r="J921" s="286"/>
      <c r="K921" s="286"/>
      <c r="L921" s="286"/>
      <c r="M921" s="286"/>
      <c r="N921" s="286"/>
      <c r="O921" s="286"/>
      <c r="P921" s="289"/>
      <c r="Q921" s="286"/>
      <c r="R921" s="263"/>
      <c r="S921" s="295"/>
      <c r="T921" s="295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6"/>
      <c r="F922" s="286"/>
      <c r="G922" s="286"/>
      <c r="H922" s="286"/>
      <c r="I922" s="286"/>
      <c r="J922" s="286"/>
      <c r="K922" s="286"/>
      <c r="L922" s="286"/>
      <c r="M922" s="286"/>
      <c r="N922" s="286"/>
      <c r="O922" s="286"/>
      <c r="P922" s="289"/>
      <c r="Q922" s="286"/>
      <c r="R922" s="263"/>
      <c r="S922" s="295"/>
      <c r="T922" s="295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6"/>
      <c r="F923" s="286"/>
      <c r="G923" s="286"/>
      <c r="H923" s="286"/>
      <c r="I923" s="286"/>
      <c r="J923" s="286"/>
      <c r="K923" s="286"/>
      <c r="L923" s="286"/>
      <c r="M923" s="286"/>
      <c r="N923" s="286"/>
      <c r="O923" s="286"/>
      <c r="P923" s="289"/>
      <c r="Q923" s="286"/>
      <c r="R923" s="263"/>
      <c r="S923" s="295"/>
      <c r="T923" s="295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6"/>
      <c r="F924" s="286"/>
      <c r="G924" s="286"/>
      <c r="H924" s="286"/>
      <c r="I924" s="286"/>
      <c r="J924" s="286"/>
      <c r="K924" s="286"/>
      <c r="L924" s="286"/>
      <c r="M924" s="286"/>
      <c r="N924" s="286"/>
      <c r="O924" s="286"/>
      <c r="P924" s="289"/>
      <c r="Q924" s="286"/>
      <c r="R924" s="263"/>
      <c r="S924" s="295"/>
      <c r="T924" s="295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6"/>
      <c r="F925" s="286"/>
      <c r="G925" s="286"/>
      <c r="H925" s="286"/>
      <c r="I925" s="286"/>
      <c r="J925" s="286"/>
      <c r="K925" s="286"/>
      <c r="L925" s="286"/>
      <c r="M925" s="286"/>
      <c r="N925" s="286"/>
      <c r="O925" s="286"/>
      <c r="P925" s="289"/>
      <c r="Q925" s="286"/>
      <c r="R925" s="263"/>
      <c r="S925" s="295"/>
      <c r="T925" s="295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6"/>
      <c r="F926" s="286"/>
      <c r="G926" s="286"/>
      <c r="H926" s="286"/>
      <c r="I926" s="286"/>
      <c r="J926" s="286"/>
      <c r="K926" s="286"/>
      <c r="L926" s="286"/>
      <c r="M926" s="286"/>
      <c r="N926" s="286"/>
      <c r="O926" s="286"/>
      <c r="P926" s="289"/>
      <c r="Q926" s="286"/>
      <c r="R926" s="263"/>
      <c r="S926" s="295"/>
      <c r="T926" s="295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6"/>
      <c r="F927" s="286"/>
      <c r="G927" s="286"/>
      <c r="H927" s="286"/>
      <c r="I927" s="286"/>
      <c r="J927" s="286"/>
      <c r="K927" s="286"/>
      <c r="L927" s="286"/>
      <c r="M927" s="286"/>
      <c r="N927" s="286"/>
      <c r="O927" s="286"/>
      <c r="P927" s="289"/>
      <c r="Q927" s="286"/>
      <c r="R927" s="263"/>
      <c r="S927" s="295"/>
      <c r="T927" s="295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6"/>
      <c r="F928" s="286"/>
      <c r="G928" s="286"/>
      <c r="H928" s="286"/>
      <c r="I928" s="286"/>
      <c r="J928" s="286"/>
      <c r="K928" s="286"/>
      <c r="L928" s="286"/>
      <c r="M928" s="286"/>
      <c r="N928" s="286"/>
      <c r="O928" s="286"/>
      <c r="P928" s="289"/>
      <c r="Q928" s="286"/>
      <c r="R928" s="263"/>
      <c r="S928" s="295"/>
      <c r="T928" s="295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6"/>
      <c r="F929" s="286"/>
      <c r="G929" s="286"/>
      <c r="H929" s="286"/>
      <c r="I929" s="286"/>
      <c r="J929" s="286"/>
      <c r="K929" s="286"/>
      <c r="L929" s="286"/>
      <c r="M929" s="286"/>
      <c r="N929" s="286"/>
      <c r="O929" s="286"/>
      <c r="P929" s="289"/>
      <c r="Q929" s="286"/>
      <c r="R929" s="263"/>
      <c r="S929" s="295"/>
      <c r="T929" s="295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6"/>
      <c r="F930" s="286"/>
      <c r="G930" s="286"/>
      <c r="H930" s="286"/>
      <c r="I930" s="286"/>
      <c r="J930" s="286"/>
      <c r="K930" s="286"/>
      <c r="L930" s="286"/>
      <c r="M930" s="286"/>
      <c r="N930" s="286"/>
      <c r="O930" s="286"/>
      <c r="P930" s="289"/>
      <c r="Q930" s="286"/>
      <c r="R930" s="263"/>
      <c r="S930" s="295"/>
      <c r="T930" s="295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6"/>
      <c r="F931" s="286"/>
      <c r="G931" s="286"/>
      <c r="H931" s="286"/>
      <c r="I931" s="286"/>
      <c r="J931" s="286"/>
      <c r="K931" s="286"/>
      <c r="L931" s="286"/>
      <c r="M931" s="286"/>
      <c r="N931" s="286"/>
      <c r="O931" s="286"/>
      <c r="P931" s="289"/>
      <c r="Q931" s="286"/>
      <c r="R931" s="263"/>
      <c r="S931" s="295"/>
      <c r="T931" s="295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6"/>
      <c r="F932" s="286"/>
      <c r="G932" s="286"/>
      <c r="H932" s="286"/>
      <c r="I932" s="286"/>
      <c r="J932" s="286"/>
      <c r="K932" s="286"/>
      <c r="L932" s="286"/>
      <c r="M932" s="286"/>
      <c r="N932" s="286"/>
      <c r="O932" s="286"/>
      <c r="P932" s="289"/>
      <c r="Q932" s="286"/>
      <c r="R932" s="263"/>
      <c r="S932" s="295"/>
      <c r="T932" s="295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6"/>
      <c r="F933" s="286"/>
      <c r="G933" s="286"/>
      <c r="H933" s="286"/>
      <c r="I933" s="286"/>
      <c r="J933" s="286"/>
      <c r="K933" s="286"/>
      <c r="L933" s="286"/>
      <c r="M933" s="286"/>
      <c r="N933" s="286"/>
      <c r="O933" s="286"/>
      <c r="P933" s="289"/>
      <c r="Q933" s="286"/>
      <c r="R933" s="263"/>
      <c r="S933" s="295"/>
      <c r="T933" s="295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6"/>
      <c r="F934" s="286"/>
      <c r="G934" s="286"/>
      <c r="H934" s="286"/>
      <c r="I934" s="286"/>
      <c r="J934" s="286"/>
      <c r="K934" s="286"/>
      <c r="L934" s="286"/>
      <c r="M934" s="286"/>
      <c r="N934" s="286"/>
      <c r="O934" s="286"/>
      <c r="P934" s="289"/>
      <c r="Q934" s="286"/>
      <c r="R934" s="263"/>
      <c r="S934" s="295"/>
      <c r="T934" s="295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6"/>
      <c r="F935" s="286"/>
      <c r="G935" s="286"/>
      <c r="H935" s="286"/>
      <c r="I935" s="286"/>
      <c r="J935" s="286"/>
      <c r="K935" s="286"/>
      <c r="L935" s="286"/>
      <c r="M935" s="286"/>
      <c r="N935" s="286"/>
      <c r="O935" s="286"/>
      <c r="P935" s="289"/>
      <c r="Q935" s="286"/>
      <c r="R935" s="263"/>
      <c r="S935" s="295"/>
      <c r="T935" s="295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6"/>
      <c r="F936" s="286"/>
      <c r="G936" s="286"/>
      <c r="H936" s="286"/>
      <c r="I936" s="286"/>
      <c r="J936" s="286"/>
      <c r="K936" s="286"/>
      <c r="L936" s="286"/>
      <c r="M936" s="286"/>
      <c r="N936" s="286"/>
      <c r="O936" s="286"/>
      <c r="P936" s="289"/>
      <c r="Q936" s="286"/>
      <c r="R936" s="263"/>
      <c r="S936" s="295"/>
      <c r="T936" s="295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6"/>
      <c r="F937" s="286"/>
      <c r="G937" s="286"/>
      <c r="H937" s="286"/>
      <c r="I937" s="286"/>
      <c r="J937" s="286"/>
      <c r="K937" s="286"/>
      <c r="L937" s="286"/>
      <c r="M937" s="286"/>
      <c r="N937" s="286"/>
      <c r="O937" s="286"/>
      <c r="P937" s="289"/>
      <c r="Q937" s="286"/>
      <c r="R937" s="263"/>
      <c r="S937" s="295"/>
      <c r="T937" s="295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6"/>
      <c r="F938" s="286"/>
      <c r="G938" s="286"/>
      <c r="H938" s="286"/>
      <c r="I938" s="286"/>
      <c r="J938" s="286"/>
      <c r="K938" s="286"/>
      <c r="L938" s="286"/>
      <c r="M938" s="286"/>
      <c r="N938" s="286"/>
      <c r="O938" s="286"/>
      <c r="P938" s="289"/>
      <c r="Q938" s="286"/>
      <c r="R938" s="263"/>
      <c r="S938" s="295"/>
      <c r="T938" s="295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6"/>
      <c r="F939" s="286"/>
      <c r="G939" s="286"/>
      <c r="H939" s="286"/>
      <c r="I939" s="286"/>
      <c r="J939" s="286"/>
      <c r="K939" s="286"/>
      <c r="L939" s="286"/>
      <c r="M939" s="286"/>
      <c r="N939" s="286"/>
      <c r="O939" s="286"/>
      <c r="P939" s="289"/>
      <c r="Q939" s="286"/>
      <c r="R939" s="263"/>
      <c r="S939" s="295"/>
      <c r="T939" s="295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6"/>
      <c r="F940" s="286"/>
      <c r="G940" s="286"/>
      <c r="H940" s="286"/>
      <c r="I940" s="286"/>
      <c r="J940" s="286"/>
      <c r="K940" s="286"/>
      <c r="L940" s="286"/>
      <c r="M940" s="286"/>
      <c r="N940" s="286"/>
      <c r="O940" s="286"/>
      <c r="P940" s="289"/>
      <c r="Q940" s="286"/>
      <c r="R940" s="263"/>
      <c r="S940" s="295"/>
      <c r="T940" s="295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6"/>
      <c r="F941" s="286"/>
      <c r="G941" s="286"/>
      <c r="H941" s="286"/>
      <c r="I941" s="286"/>
      <c r="J941" s="286"/>
      <c r="K941" s="286"/>
      <c r="L941" s="286"/>
      <c r="M941" s="286"/>
      <c r="N941" s="286"/>
      <c r="O941" s="286"/>
      <c r="P941" s="289"/>
      <c r="Q941" s="286"/>
      <c r="R941" s="263"/>
      <c r="S941" s="295"/>
      <c r="T941" s="295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6"/>
      <c r="F942" s="286"/>
      <c r="G942" s="286"/>
      <c r="H942" s="286"/>
      <c r="I942" s="286"/>
      <c r="J942" s="286"/>
      <c r="K942" s="286"/>
      <c r="L942" s="286"/>
      <c r="M942" s="286"/>
      <c r="N942" s="286"/>
      <c r="O942" s="286"/>
      <c r="P942" s="289"/>
      <c r="Q942" s="286"/>
      <c r="R942" s="263"/>
      <c r="S942" s="295"/>
      <c r="T942" s="295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6"/>
      <c r="F943" s="286"/>
      <c r="G943" s="286"/>
      <c r="H943" s="286"/>
      <c r="I943" s="286"/>
      <c r="J943" s="286"/>
      <c r="K943" s="286"/>
      <c r="L943" s="286"/>
      <c r="M943" s="286"/>
      <c r="N943" s="286"/>
      <c r="O943" s="286"/>
      <c r="P943" s="289"/>
      <c r="Q943" s="286"/>
      <c r="R943" s="263"/>
      <c r="S943" s="295"/>
      <c r="T943" s="295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6"/>
      <c r="F944" s="286"/>
      <c r="G944" s="286"/>
      <c r="H944" s="286"/>
      <c r="I944" s="286"/>
      <c r="J944" s="286"/>
      <c r="K944" s="286"/>
      <c r="L944" s="286"/>
      <c r="M944" s="286"/>
      <c r="N944" s="286"/>
      <c r="O944" s="286"/>
      <c r="P944" s="289"/>
      <c r="Q944" s="286"/>
      <c r="R944" s="263"/>
      <c r="S944" s="295"/>
      <c r="T944" s="295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6"/>
      <c r="F945" s="286"/>
      <c r="G945" s="286"/>
      <c r="H945" s="286"/>
      <c r="I945" s="286"/>
      <c r="J945" s="286"/>
      <c r="K945" s="286"/>
      <c r="L945" s="286"/>
      <c r="M945" s="286"/>
      <c r="N945" s="286"/>
      <c r="O945" s="286"/>
      <c r="P945" s="289"/>
      <c r="Q945" s="286"/>
      <c r="R945" s="263"/>
      <c r="S945" s="295"/>
      <c r="T945" s="295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6"/>
      <c r="F946" s="286"/>
      <c r="G946" s="286"/>
      <c r="H946" s="286"/>
      <c r="I946" s="286"/>
      <c r="J946" s="286"/>
      <c r="K946" s="286"/>
      <c r="L946" s="286"/>
      <c r="M946" s="286"/>
      <c r="N946" s="286"/>
      <c r="O946" s="286"/>
      <c r="P946" s="289"/>
      <c r="Q946" s="286"/>
      <c r="R946" s="263"/>
      <c r="S946" s="295"/>
      <c r="T946" s="295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6"/>
      <c r="F947" s="286"/>
      <c r="G947" s="286"/>
      <c r="H947" s="286"/>
      <c r="I947" s="286"/>
      <c r="J947" s="286"/>
      <c r="K947" s="286"/>
      <c r="L947" s="286"/>
      <c r="M947" s="286"/>
      <c r="N947" s="286"/>
      <c r="O947" s="286"/>
      <c r="P947" s="289"/>
      <c r="Q947" s="286"/>
      <c r="R947" s="263"/>
      <c r="S947" s="295"/>
      <c r="T947" s="295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6"/>
      <c r="F948" s="286"/>
      <c r="G948" s="286"/>
      <c r="H948" s="286"/>
      <c r="I948" s="286"/>
      <c r="J948" s="286"/>
      <c r="K948" s="286"/>
      <c r="L948" s="286"/>
      <c r="M948" s="286"/>
      <c r="N948" s="286"/>
      <c r="O948" s="286"/>
      <c r="P948" s="289"/>
      <c r="Q948" s="286"/>
      <c r="R948" s="263"/>
      <c r="S948" s="295"/>
      <c r="T948" s="295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6"/>
      <c r="F949" s="286"/>
      <c r="G949" s="286"/>
      <c r="H949" s="286"/>
      <c r="I949" s="286"/>
      <c r="J949" s="286"/>
      <c r="K949" s="286"/>
      <c r="L949" s="286"/>
      <c r="M949" s="286"/>
      <c r="N949" s="286"/>
      <c r="O949" s="286"/>
      <c r="P949" s="289"/>
      <c r="Q949" s="286"/>
      <c r="R949" s="263"/>
      <c r="S949" s="295"/>
      <c r="T949" s="295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6"/>
      <c r="F950" s="286"/>
      <c r="G950" s="286"/>
      <c r="H950" s="286"/>
      <c r="I950" s="286"/>
      <c r="J950" s="286"/>
      <c r="K950" s="286"/>
      <c r="L950" s="286"/>
      <c r="M950" s="286"/>
      <c r="N950" s="286"/>
      <c r="O950" s="286"/>
      <c r="P950" s="289"/>
      <c r="Q950" s="286"/>
      <c r="R950" s="263"/>
      <c r="S950" s="295"/>
      <c r="T950" s="295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6"/>
      <c r="F951" s="286"/>
      <c r="G951" s="286"/>
      <c r="H951" s="286"/>
      <c r="I951" s="286"/>
      <c r="J951" s="286"/>
      <c r="K951" s="286"/>
      <c r="L951" s="286"/>
      <c r="M951" s="286"/>
      <c r="N951" s="286"/>
      <c r="O951" s="286"/>
      <c r="P951" s="289"/>
      <c r="Q951" s="286"/>
      <c r="R951" s="263"/>
      <c r="S951" s="295"/>
      <c r="T951" s="295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6"/>
      <c r="F952" s="286"/>
      <c r="G952" s="286"/>
      <c r="H952" s="286"/>
      <c r="I952" s="286"/>
      <c r="J952" s="286"/>
      <c r="K952" s="286"/>
      <c r="L952" s="286"/>
      <c r="M952" s="286"/>
      <c r="N952" s="286"/>
      <c r="O952" s="286"/>
      <c r="P952" s="289"/>
      <c r="Q952" s="286"/>
      <c r="R952" s="263"/>
      <c r="S952" s="295"/>
      <c r="T952" s="295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6"/>
      <c r="F953" s="286"/>
      <c r="G953" s="286"/>
      <c r="H953" s="286"/>
      <c r="I953" s="286"/>
      <c r="J953" s="286"/>
      <c r="K953" s="286"/>
      <c r="L953" s="286"/>
      <c r="M953" s="286"/>
      <c r="N953" s="286"/>
      <c r="O953" s="286"/>
      <c r="P953" s="289"/>
      <c r="Q953" s="286"/>
      <c r="R953" s="263"/>
      <c r="S953" s="295"/>
      <c r="T953" s="295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6"/>
      <c r="F954" s="286"/>
      <c r="G954" s="286"/>
      <c r="H954" s="286"/>
      <c r="I954" s="286"/>
      <c r="J954" s="286"/>
      <c r="K954" s="286"/>
      <c r="L954" s="286"/>
      <c r="M954" s="286"/>
      <c r="N954" s="286"/>
      <c r="O954" s="286"/>
      <c r="P954" s="289"/>
      <c r="Q954" s="286"/>
      <c r="R954" s="263"/>
      <c r="S954" s="295"/>
      <c r="T954" s="295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6"/>
      <c r="F955" s="286"/>
      <c r="G955" s="286"/>
      <c r="H955" s="286"/>
      <c r="I955" s="286"/>
      <c r="J955" s="286"/>
      <c r="K955" s="286"/>
      <c r="L955" s="286"/>
      <c r="M955" s="286"/>
      <c r="N955" s="286"/>
      <c r="O955" s="286"/>
      <c r="P955" s="289"/>
      <c r="Q955" s="286"/>
      <c r="R955" s="263"/>
      <c r="S955" s="295"/>
      <c r="T955" s="295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6"/>
      <c r="F956" s="286"/>
      <c r="G956" s="286"/>
      <c r="H956" s="286"/>
      <c r="I956" s="286"/>
      <c r="J956" s="286"/>
      <c r="K956" s="286"/>
      <c r="L956" s="286"/>
      <c r="M956" s="286"/>
      <c r="N956" s="286"/>
      <c r="O956" s="286"/>
      <c r="P956" s="289"/>
      <c r="Q956" s="286"/>
      <c r="R956" s="263"/>
      <c r="S956" s="295"/>
      <c r="T956" s="295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6"/>
      <c r="F957" s="286"/>
      <c r="G957" s="286"/>
      <c r="H957" s="286"/>
      <c r="I957" s="286"/>
      <c r="J957" s="286"/>
      <c r="K957" s="286"/>
      <c r="L957" s="286"/>
      <c r="M957" s="286"/>
      <c r="N957" s="286"/>
      <c r="O957" s="286"/>
      <c r="P957" s="289"/>
      <c r="Q957" s="286"/>
      <c r="R957" s="263"/>
      <c r="S957" s="295"/>
      <c r="T957" s="295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6"/>
      <c r="F958" s="286"/>
      <c r="G958" s="286"/>
      <c r="H958" s="286"/>
      <c r="I958" s="286"/>
      <c r="J958" s="286"/>
      <c r="K958" s="286"/>
      <c r="L958" s="286"/>
      <c r="M958" s="286"/>
      <c r="N958" s="286"/>
      <c r="O958" s="286"/>
      <c r="P958" s="289"/>
      <c r="Q958" s="286"/>
      <c r="R958" s="263"/>
      <c r="S958" s="295"/>
      <c r="T958" s="295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6"/>
      <c r="F959" s="286"/>
      <c r="G959" s="286"/>
      <c r="H959" s="286"/>
      <c r="I959" s="286"/>
      <c r="J959" s="286"/>
      <c r="K959" s="286"/>
      <c r="L959" s="286"/>
      <c r="M959" s="286"/>
      <c r="N959" s="286"/>
      <c r="O959" s="286"/>
      <c r="P959" s="289"/>
      <c r="Q959" s="286"/>
      <c r="R959" s="263"/>
      <c r="S959" s="295"/>
      <c r="T959" s="295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6"/>
      <c r="F960" s="286"/>
      <c r="G960" s="286"/>
      <c r="H960" s="286"/>
      <c r="I960" s="286"/>
      <c r="J960" s="286"/>
      <c r="K960" s="286"/>
      <c r="L960" s="286"/>
      <c r="M960" s="286"/>
      <c r="N960" s="286"/>
      <c r="O960" s="286"/>
      <c r="P960" s="289"/>
      <c r="Q960" s="286"/>
      <c r="R960" s="263"/>
      <c r="S960" s="295"/>
      <c r="T960" s="295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6"/>
      <c r="F961" s="286"/>
      <c r="G961" s="286"/>
      <c r="H961" s="286"/>
      <c r="I961" s="286"/>
      <c r="J961" s="286"/>
      <c r="K961" s="286"/>
      <c r="L961" s="286"/>
      <c r="M961" s="286"/>
      <c r="N961" s="286"/>
      <c r="O961" s="286"/>
      <c r="P961" s="289"/>
      <c r="Q961" s="286"/>
      <c r="R961" s="263"/>
      <c r="S961" s="295"/>
      <c r="T961" s="295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6"/>
      <c r="F962" s="286"/>
      <c r="G962" s="286"/>
      <c r="H962" s="286"/>
      <c r="I962" s="286"/>
      <c r="J962" s="286"/>
      <c r="K962" s="286"/>
      <c r="L962" s="286"/>
      <c r="M962" s="286"/>
      <c r="N962" s="286"/>
      <c r="O962" s="286"/>
      <c r="P962" s="289"/>
      <c r="Q962" s="286"/>
      <c r="R962" s="263"/>
      <c r="S962" s="295"/>
      <c r="T962" s="295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6"/>
      <c r="F963" s="286"/>
      <c r="G963" s="286"/>
      <c r="H963" s="286"/>
      <c r="I963" s="286"/>
      <c r="J963" s="286"/>
      <c r="K963" s="286"/>
      <c r="L963" s="286"/>
      <c r="M963" s="286"/>
      <c r="N963" s="286"/>
      <c r="O963" s="286"/>
      <c r="P963" s="289"/>
      <c r="Q963" s="286"/>
      <c r="R963" s="263"/>
      <c r="S963" s="295"/>
      <c r="T963" s="295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6"/>
      <c r="F964" s="286"/>
      <c r="G964" s="286"/>
      <c r="H964" s="286"/>
      <c r="I964" s="286"/>
      <c r="J964" s="286"/>
      <c r="K964" s="286"/>
      <c r="L964" s="286"/>
      <c r="M964" s="286"/>
      <c r="N964" s="286"/>
      <c r="O964" s="286"/>
      <c r="P964" s="289"/>
      <c r="Q964" s="286"/>
      <c r="R964" s="263"/>
      <c r="S964" s="295"/>
      <c r="T964" s="295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6"/>
      <c r="F965" s="286"/>
      <c r="G965" s="286"/>
      <c r="H965" s="286"/>
      <c r="I965" s="286"/>
      <c r="J965" s="286"/>
      <c r="K965" s="286"/>
      <c r="L965" s="286"/>
      <c r="M965" s="286"/>
      <c r="N965" s="286"/>
      <c r="O965" s="286"/>
      <c r="P965" s="289"/>
      <c r="Q965" s="286"/>
      <c r="R965" s="263"/>
      <c r="S965" s="295"/>
      <c r="T965" s="295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6"/>
      <c r="F966" s="286"/>
      <c r="G966" s="286"/>
      <c r="H966" s="286"/>
      <c r="I966" s="286"/>
      <c r="J966" s="286"/>
      <c r="K966" s="286"/>
      <c r="L966" s="286"/>
      <c r="M966" s="286"/>
      <c r="N966" s="286"/>
      <c r="O966" s="286"/>
      <c r="P966" s="289"/>
      <c r="Q966" s="286"/>
      <c r="R966" s="263"/>
      <c r="S966" s="295"/>
      <c r="T966" s="295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6"/>
      <c r="F967" s="286"/>
      <c r="G967" s="286"/>
      <c r="H967" s="286"/>
      <c r="I967" s="286"/>
      <c r="J967" s="286"/>
      <c r="K967" s="286"/>
      <c r="L967" s="286"/>
      <c r="M967" s="286"/>
      <c r="N967" s="286"/>
      <c r="O967" s="286"/>
      <c r="P967" s="289"/>
      <c r="Q967" s="286"/>
      <c r="R967" s="263"/>
      <c r="S967" s="295"/>
      <c r="T967" s="295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6"/>
      <c r="F968" s="286"/>
      <c r="G968" s="286"/>
      <c r="H968" s="286"/>
      <c r="I968" s="286"/>
      <c r="J968" s="286"/>
      <c r="K968" s="286"/>
      <c r="L968" s="286"/>
      <c r="M968" s="286"/>
      <c r="N968" s="286"/>
      <c r="O968" s="286"/>
      <c r="P968" s="289"/>
      <c r="Q968" s="286"/>
      <c r="R968" s="263"/>
      <c r="S968" s="295"/>
      <c r="T968" s="295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6"/>
      <c r="F969" s="286"/>
      <c r="G969" s="286"/>
      <c r="H969" s="286"/>
      <c r="I969" s="286"/>
      <c r="J969" s="286"/>
      <c r="K969" s="286"/>
      <c r="L969" s="286"/>
      <c r="M969" s="286"/>
      <c r="N969" s="286"/>
      <c r="O969" s="286"/>
      <c r="P969" s="289"/>
      <c r="Q969" s="286"/>
      <c r="R969" s="263"/>
      <c r="S969" s="295"/>
      <c r="T969" s="295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6"/>
      <c r="F970" s="286"/>
      <c r="G970" s="286"/>
      <c r="H970" s="286"/>
      <c r="I970" s="286"/>
      <c r="J970" s="286"/>
      <c r="K970" s="286"/>
      <c r="L970" s="286"/>
      <c r="M970" s="286"/>
      <c r="N970" s="286"/>
      <c r="O970" s="286"/>
      <c r="P970" s="289"/>
      <c r="Q970" s="286"/>
      <c r="R970" s="263"/>
      <c r="S970" s="295"/>
      <c r="T970" s="295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6"/>
      <c r="F971" s="286"/>
      <c r="G971" s="286"/>
      <c r="H971" s="286"/>
      <c r="I971" s="286"/>
      <c r="J971" s="286"/>
      <c r="K971" s="286"/>
      <c r="L971" s="286"/>
      <c r="M971" s="286"/>
      <c r="N971" s="286"/>
      <c r="O971" s="286"/>
      <c r="P971" s="289"/>
      <c r="Q971" s="286"/>
      <c r="R971" s="263"/>
      <c r="S971" s="295"/>
      <c r="T971" s="295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6"/>
      <c r="F972" s="286"/>
      <c r="G972" s="286"/>
      <c r="H972" s="286"/>
      <c r="I972" s="286"/>
      <c r="J972" s="286"/>
      <c r="K972" s="286"/>
      <c r="L972" s="286"/>
      <c r="M972" s="286"/>
      <c r="N972" s="286"/>
      <c r="O972" s="286"/>
      <c r="P972" s="289"/>
      <c r="Q972" s="286"/>
      <c r="R972" s="263"/>
      <c r="S972" s="295"/>
      <c r="T972" s="295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6"/>
      <c r="F973" s="286"/>
      <c r="G973" s="286"/>
      <c r="H973" s="286"/>
      <c r="I973" s="286"/>
      <c r="J973" s="286"/>
      <c r="K973" s="286"/>
      <c r="L973" s="286"/>
      <c r="M973" s="286"/>
      <c r="N973" s="286"/>
      <c r="O973" s="286"/>
      <c r="P973" s="289"/>
      <c r="Q973" s="286"/>
      <c r="R973" s="263"/>
      <c r="S973" s="295"/>
      <c r="T973" s="295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6"/>
      <c r="F974" s="286"/>
      <c r="G974" s="286"/>
      <c r="H974" s="286"/>
      <c r="I974" s="286"/>
      <c r="J974" s="286"/>
      <c r="K974" s="286"/>
      <c r="L974" s="286"/>
      <c r="M974" s="286"/>
      <c r="N974" s="286"/>
      <c r="O974" s="286"/>
      <c r="P974" s="289"/>
      <c r="Q974" s="286"/>
      <c r="R974" s="263"/>
      <c r="S974" s="295"/>
      <c r="T974" s="295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6"/>
      <c r="F975" s="286"/>
      <c r="G975" s="286"/>
      <c r="H975" s="286"/>
      <c r="I975" s="286"/>
      <c r="J975" s="286"/>
      <c r="K975" s="286"/>
      <c r="L975" s="286"/>
      <c r="M975" s="286"/>
      <c r="N975" s="286"/>
      <c r="O975" s="286"/>
      <c r="P975" s="289"/>
      <c r="Q975" s="286"/>
      <c r="R975" s="263"/>
      <c r="S975" s="295"/>
      <c r="T975" s="295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6"/>
      <c r="F976" s="286"/>
      <c r="G976" s="286"/>
      <c r="H976" s="286"/>
      <c r="I976" s="286"/>
      <c r="J976" s="286"/>
      <c r="K976" s="286"/>
      <c r="L976" s="286"/>
      <c r="M976" s="286"/>
      <c r="N976" s="286"/>
      <c r="O976" s="286"/>
      <c r="P976" s="289"/>
      <c r="Q976" s="286"/>
      <c r="R976" s="263"/>
      <c r="S976" s="295"/>
      <c r="T976" s="295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6"/>
      <c r="F977" s="286"/>
      <c r="G977" s="286"/>
      <c r="H977" s="286"/>
      <c r="I977" s="286"/>
      <c r="J977" s="286"/>
      <c r="K977" s="286"/>
      <c r="L977" s="286"/>
      <c r="M977" s="286"/>
      <c r="N977" s="286"/>
      <c r="O977" s="286"/>
      <c r="P977" s="289"/>
      <c r="Q977" s="286"/>
      <c r="R977" s="263"/>
      <c r="S977" s="295"/>
      <c r="T977" s="295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6"/>
      <c r="F978" s="286"/>
      <c r="G978" s="286"/>
      <c r="H978" s="286"/>
      <c r="I978" s="286"/>
      <c r="J978" s="286"/>
      <c r="K978" s="286"/>
      <c r="L978" s="286"/>
      <c r="M978" s="286"/>
      <c r="N978" s="286"/>
      <c r="O978" s="286"/>
      <c r="P978" s="289"/>
      <c r="Q978" s="286"/>
      <c r="R978" s="263"/>
      <c r="S978" s="295"/>
      <c r="T978" s="295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6"/>
      <c r="F979" s="286"/>
      <c r="G979" s="286"/>
      <c r="H979" s="286"/>
      <c r="I979" s="286"/>
      <c r="J979" s="286"/>
      <c r="K979" s="286"/>
      <c r="L979" s="286"/>
      <c r="M979" s="286"/>
      <c r="N979" s="286"/>
      <c r="O979" s="286"/>
      <c r="P979" s="289"/>
      <c r="Q979" s="286"/>
      <c r="R979" s="263"/>
      <c r="S979" s="295"/>
      <c r="T979" s="295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6"/>
      <c r="F980" s="286"/>
      <c r="G980" s="286"/>
      <c r="H980" s="286"/>
      <c r="I980" s="286"/>
      <c r="J980" s="286"/>
      <c r="K980" s="286"/>
      <c r="L980" s="286"/>
      <c r="M980" s="286"/>
      <c r="N980" s="286"/>
      <c r="O980" s="286"/>
      <c r="P980" s="289"/>
      <c r="Q980" s="286"/>
      <c r="R980" s="263"/>
      <c r="S980" s="295"/>
      <c r="T980" s="295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6"/>
      <c r="F981" s="286"/>
      <c r="G981" s="286"/>
      <c r="H981" s="286"/>
      <c r="I981" s="286"/>
      <c r="J981" s="286"/>
      <c r="K981" s="286"/>
      <c r="L981" s="286"/>
      <c r="M981" s="286"/>
      <c r="N981" s="286"/>
      <c r="O981" s="286"/>
      <c r="P981" s="289"/>
      <c r="Q981" s="286"/>
      <c r="R981" s="263"/>
      <c r="S981" s="295"/>
      <c r="T981" s="295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6"/>
      <c r="F982" s="286"/>
      <c r="G982" s="286"/>
      <c r="H982" s="286"/>
      <c r="I982" s="286"/>
      <c r="J982" s="286"/>
      <c r="K982" s="286"/>
      <c r="L982" s="286"/>
      <c r="M982" s="286"/>
      <c r="N982" s="286"/>
      <c r="O982" s="286"/>
      <c r="P982" s="289"/>
      <c r="Q982" s="286"/>
      <c r="R982" s="263"/>
      <c r="S982" s="295"/>
      <c r="T982" s="295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6"/>
      <c r="F983" s="286"/>
      <c r="G983" s="286"/>
      <c r="H983" s="286"/>
      <c r="I983" s="286"/>
      <c r="J983" s="286"/>
      <c r="K983" s="286"/>
      <c r="L983" s="286"/>
      <c r="M983" s="286"/>
      <c r="N983" s="286"/>
      <c r="O983" s="286"/>
      <c r="P983" s="289"/>
      <c r="Q983" s="286"/>
      <c r="R983" s="263"/>
      <c r="S983" s="295"/>
      <c r="T983" s="295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6"/>
      <c r="F984" s="286"/>
      <c r="G984" s="286"/>
      <c r="H984" s="286"/>
      <c r="I984" s="286"/>
      <c r="J984" s="286"/>
      <c r="K984" s="286"/>
      <c r="L984" s="286"/>
      <c r="M984" s="286"/>
      <c r="N984" s="286"/>
      <c r="O984" s="286"/>
      <c r="P984" s="289"/>
      <c r="Q984" s="286"/>
      <c r="R984" s="263"/>
      <c r="S984" s="295"/>
      <c r="T984" s="295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6"/>
      <c r="F985" s="286"/>
      <c r="G985" s="286"/>
      <c r="H985" s="286"/>
      <c r="I985" s="286"/>
      <c r="J985" s="286"/>
      <c r="K985" s="286"/>
      <c r="L985" s="286"/>
      <c r="M985" s="286"/>
      <c r="N985" s="286"/>
      <c r="O985" s="286"/>
      <c r="P985" s="289"/>
      <c r="Q985" s="286"/>
      <c r="R985" s="263"/>
      <c r="S985" s="295"/>
      <c r="T985" s="295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6"/>
      <c r="F986" s="286"/>
      <c r="G986" s="286"/>
      <c r="H986" s="286"/>
      <c r="I986" s="286"/>
      <c r="J986" s="286"/>
      <c r="K986" s="286"/>
      <c r="L986" s="286"/>
      <c r="M986" s="286"/>
      <c r="N986" s="286"/>
      <c r="O986" s="286"/>
      <c r="P986" s="289"/>
      <c r="Q986" s="286"/>
      <c r="R986" s="263"/>
      <c r="S986" s="295"/>
      <c r="T986" s="295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6"/>
      <c r="F987" s="286"/>
      <c r="G987" s="286"/>
      <c r="H987" s="286"/>
      <c r="I987" s="286"/>
      <c r="J987" s="286"/>
      <c r="K987" s="286"/>
      <c r="L987" s="286"/>
      <c r="M987" s="286"/>
      <c r="N987" s="286"/>
      <c r="O987" s="286"/>
      <c r="P987" s="289"/>
      <c r="Q987" s="286"/>
      <c r="R987" s="263"/>
      <c r="S987" s="295"/>
      <c r="T987" s="295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6"/>
      <c r="F988" s="286"/>
      <c r="G988" s="286"/>
      <c r="H988" s="286"/>
      <c r="I988" s="286"/>
      <c r="J988" s="286"/>
      <c r="K988" s="286"/>
      <c r="L988" s="286"/>
      <c r="M988" s="286"/>
      <c r="N988" s="286"/>
      <c r="O988" s="286"/>
      <c r="P988" s="289"/>
      <c r="Q988" s="286"/>
      <c r="R988" s="263"/>
      <c r="S988" s="295"/>
      <c r="T988" s="295"/>
      <c r="U988" s="1"/>
      <c r="V988" s="1"/>
      <c r="W988" s="1"/>
      <c r="X988" s="1"/>
      <c r="Y988" s="1"/>
      <c r="Z988" s="1"/>
    </row>
  </sheetData>
  <mergeCells count="27"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79"/>
  <sheetViews>
    <sheetView tabSelected="1" topLeftCell="A281" zoomScale="80" zoomScaleNormal="80" workbookViewId="0">
      <selection activeCell="E291" sqref="E291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2.75" style="193" customWidth="1"/>
    <col min="5" max="5" width="23.125" style="193" customWidth="1"/>
    <col min="6" max="6" width="12.25" style="288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3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15" t="s">
        <v>1</v>
      </c>
      <c r="B2" s="314"/>
      <c r="C2" s="314"/>
      <c r="D2" s="314"/>
      <c r="E2" s="314"/>
      <c r="F2" s="314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18" t="s">
        <v>2</v>
      </c>
      <c r="W2" s="314"/>
      <c r="X2" s="314"/>
      <c r="Y2" s="314"/>
      <c r="Z2" s="314"/>
      <c r="AA2" s="314"/>
      <c r="AB2" s="314"/>
      <c r="AC2" s="314"/>
      <c r="AD2" s="196"/>
    </row>
    <row r="3" spans="1:30" ht="23.25" customHeight="1">
      <c r="A3" s="313" t="s">
        <v>3</v>
      </c>
      <c r="B3" s="314"/>
      <c r="C3" s="314"/>
      <c r="D3" s="314"/>
      <c r="E3" s="314"/>
      <c r="F3" s="314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16" t="s">
        <v>4</v>
      </c>
      <c r="W3" s="314"/>
      <c r="X3" s="314"/>
      <c r="Y3" s="314"/>
      <c r="Z3" s="314"/>
      <c r="AA3" s="314"/>
      <c r="AB3" s="314"/>
      <c r="AC3" s="314"/>
      <c r="AD3" s="195"/>
    </row>
    <row r="4" spans="1:30" ht="39" customHeight="1">
      <c r="A4" s="326" t="s">
        <v>519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7"/>
      <c r="T4" s="327"/>
      <c r="U4" s="327"/>
      <c r="V4" s="327"/>
      <c r="W4" s="327"/>
      <c r="X4" s="327"/>
      <c r="Y4" s="327"/>
      <c r="Z4" s="327"/>
      <c r="AA4" s="327"/>
      <c r="AB4" s="327"/>
      <c r="AC4" s="327"/>
      <c r="AD4" s="5"/>
    </row>
    <row r="5" spans="1:30" ht="26.25" customHeight="1">
      <c r="A5" s="328" t="s">
        <v>141</v>
      </c>
      <c r="B5" s="327"/>
      <c r="C5" s="327"/>
      <c r="D5" s="327"/>
      <c r="E5" s="327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44" t="s">
        <v>5</v>
      </c>
      <c r="B7" s="341" t="s">
        <v>6</v>
      </c>
      <c r="C7" s="333"/>
      <c r="D7" s="337" t="s">
        <v>142</v>
      </c>
      <c r="E7" s="344" t="s">
        <v>47</v>
      </c>
      <c r="F7" s="344" t="s">
        <v>48</v>
      </c>
      <c r="G7" s="382" t="s">
        <v>49</v>
      </c>
      <c r="H7" s="384" t="s">
        <v>7</v>
      </c>
      <c r="I7" s="324"/>
      <c r="J7" s="324"/>
      <c r="K7" s="324"/>
      <c r="L7" s="324"/>
      <c r="M7" s="324"/>
      <c r="N7" s="324"/>
      <c r="O7" s="324"/>
      <c r="P7" s="324"/>
      <c r="Q7" s="324"/>
      <c r="R7" s="325"/>
      <c r="S7" s="379" t="s">
        <v>50</v>
      </c>
      <c r="T7" s="319" t="s">
        <v>51</v>
      </c>
      <c r="U7" s="379" t="s">
        <v>52</v>
      </c>
      <c r="V7" s="319" t="s">
        <v>9</v>
      </c>
      <c r="W7" s="379" t="s">
        <v>53</v>
      </c>
      <c r="X7" s="388" t="s">
        <v>10</v>
      </c>
      <c r="Y7" s="388" t="s">
        <v>11</v>
      </c>
      <c r="Z7" s="388" t="s">
        <v>12</v>
      </c>
      <c r="AA7" s="388" t="s">
        <v>13</v>
      </c>
      <c r="AB7" s="388" t="s">
        <v>525</v>
      </c>
      <c r="AC7" s="403" t="s">
        <v>524</v>
      </c>
      <c r="AD7" s="35"/>
    </row>
    <row r="8" spans="1:30" ht="24.75" customHeight="1">
      <c r="A8" s="345"/>
      <c r="B8" s="342"/>
      <c r="C8" s="343"/>
      <c r="D8" s="360"/>
      <c r="E8" s="345"/>
      <c r="F8" s="345"/>
      <c r="G8" s="345"/>
      <c r="H8" s="383" t="s">
        <v>54</v>
      </c>
      <c r="I8" s="325"/>
      <c r="J8" s="125" t="s">
        <v>55</v>
      </c>
      <c r="K8" s="387" t="s">
        <v>56</v>
      </c>
      <c r="L8" s="325"/>
      <c r="M8" s="319" t="s">
        <v>15</v>
      </c>
      <c r="N8" s="319" t="s">
        <v>16</v>
      </c>
      <c r="O8" s="319" t="s">
        <v>17</v>
      </c>
      <c r="P8" s="319" t="s">
        <v>18</v>
      </c>
      <c r="Q8" s="319" t="s">
        <v>19</v>
      </c>
      <c r="R8" s="319" t="s">
        <v>20</v>
      </c>
      <c r="S8" s="345"/>
      <c r="T8" s="345"/>
      <c r="U8" s="345"/>
      <c r="V8" s="345"/>
      <c r="W8" s="345"/>
      <c r="X8" s="345"/>
      <c r="Y8" s="345"/>
      <c r="Z8" s="345"/>
      <c r="AA8" s="345"/>
      <c r="AB8" s="345"/>
      <c r="AC8" s="345"/>
      <c r="AD8" s="35"/>
    </row>
    <row r="9" spans="1:30" ht="84.75" customHeight="1">
      <c r="A9" s="340"/>
      <c r="B9" s="334"/>
      <c r="C9" s="336"/>
      <c r="D9" s="361"/>
      <c r="E9" s="340"/>
      <c r="F9" s="340"/>
      <c r="G9" s="340"/>
      <c r="H9" s="36" t="s">
        <v>57</v>
      </c>
      <c r="I9" s="36" t="s">
        <v>58</v>
      </c>
      <c r="J9" s="385" t="s">
        <v>59</v>
      </c>
      <c r="K9" s="36" t="s">
        <v>57</v>
      </c>
      <c r="L9" s="36" t="s">
        <v>58</v>
      </c>
      <c r="M9" s="340"/>
      <c r="N9" s="340"/>
      <c r="O9" s="340"/>
      <c r="P9" s="340"/>
      <c r="Q9" s="340"/>
      <c r="R9" s="340"/>
      <c r="S9" s="345"/>
      <c r="T9" s="340"/>
      <c r="U9" s="345"/>
      <c r="V9" s="340"/>
      <c r="W9" s="345"/>
      <c r="X9" s="340"/>
      <c r="Y9" s="340"/>
      <c r="Z9" s="340"/>
      <c r="AA9" s="340"/>
      <c r="AB9" s="340"/>
      <c r="AC9" s="340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386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40"/>
      <c r="T10" s="14" t="s">
        <v>39</v>
      </c>
      <c r="U10" s="340"/>
      <c r="V10" s="40" t="s">
        <v>40</v>
      </c>
      <c r="W10" s="340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49">
        <v>157.5</v>
      </c>
      <c r="O11" s="351">
        <v>0</v>
      </c>
      <c r="P11" s="373">
        <f>SUM(M11:M30)+N11+O11</f>
        <v>862.5</v>
      </c>
      <c r="Q11" s="351">
        <v>0</v>
      </c>
      <c r="R11" s="353">
        <v>0</v>
      </c>
      <c r="S11" s="347">
        <v>450</v>
      </c>
      <c r="T11" s="351">
        <v>450</v>
      </c>
      <c r="U11" s="347">
        <v>112</v>
      </c>
      <c r="V11" s="380">
        <v>112</v>
      </c>
      <c r="W11" s="347">
        <v>56</v>
      </c>
      <c r="X11" s="380">
        <v>56</v>
      </c>
      <c r="Y11" s="373">
        <f>ROUND((P11-T11),1)</f>
        <v>412.5</v>
      </c>
      <c r="Z11" s="406">
        <f>IF(OR(SUM(V11:V30)="",SUM(Q11:Q30)=""),0,IF(OR(SUM(U11:U30)=320,SUM(V11:V30)&gt;0),ROUND((SUM(Q11:Q30)-SUM(V11:V30)),1),0))</f>
        <v>-112</v>
      </c>
      <c r="AA11" s="406">
        <f>IF(OR(SUM(X11:X30)="",SUM(R11:R30)=""),0,IF(OR(SUM(W11:W30)=160,SUM(X11:X30)&gt;0),ROUND((SUM(R11:R30)-SUM(X11:X30)),1),0))</f>
        <v>-56</v>
      </c>
      <c r="AB11" s="351"/>
      <c r="AC11" s="404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45"/>
      <c r="O12" s="345"/>
      <c r="P12" s="345"/>
      <c r="Q12" s="345"/>
      <c r="R12" s="345"/>
      <c r="S12" s="345"/>
      <c r="T12" s="345"/>
      <c r="U12" s="345"/>
      <c r="V12" s="345"/>
      <c r="W12" s="345"/>
      <c r="X12" s="345"/>
      <c r="Y12" s="345"/>
      <c r="Z12" s="345"/>
      <c r="AA12" s="345"/>
      <c r="AB12" s="345"/>
      <c r="AC12" s="345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45"/>
      <c r="O13" s="345"/>
      <c r="P13" s="345"/>
      <c r="Q13" s="345"/>
      <c r="R13" s="345"/>
      <c r="S13" s="345"/>
      <c r="T13" s="345"/>
      <c r="U13" s="345"/>
      <c r="V13" s="345"/>
      <c r="W13" s="345"/>
      <c r="X13" s="345"/>
      <c r="Y13" s="345"/>
      <c r="Z13" s="345"/>
      <c r="AA13" s="345"/>
      <c r="AB13" s="345"/>
      <c r="AC13" s="345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45"/>
      <c r="O14" s="345"/>
      <c r="P14" s="345"/>
      <c r="Q14" s="345"/>
      <c r="R14" s="345"/>
      <c r="S14" s="345"/>
      <c r="T14" s="345"/>
      <c r="U14" s="345"/>
      <c r="V14" s="345"/>
      <c r="W14" s="345"/>
      <c r="X14" s="345"/>
      <c r="Y14" s="345"/>
      <c r="Z14" s="345"/>
      <c r="AA14" s="345"/>
      <c r="AB14" s="345"/>
      <c r="AC14" s="345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45"/>
      <c r="O15" s="345"/>
      <c r="P15" s="345"/>
      <c r="Q15" s="345"/>
      <c r="R15" s="345"/>
      <c r="S15" s="345"/>
      <c r="T15" s="345"/>
      <c r="U15" s="345"/>
      <c r="V15" s="345"/>
      <c r="W15" s="345"/>
      <c r="X15" s="345"/>
      <c r="Y15" s="345"/>
      <c r="Z15" s="345"/>
      <c r="AA15" s="345"/>
      <c r="AB15" s="345"/>
      <c r="AC15" s="345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45"/>
      <c r="O16" s="345"/>
      <c r="P16" s="345"/>
      <c r="Q16" s="345"/>
      <c r="R16" s="345"/>
      <c r="S16" s="345"/>
      <c r="T16" s="345"/>
      <c r="U16" s="345"/>
      <c r="V16" s="345"/>
      <c r="W16" s="345"/>
      <c r="X16" s="345"/>
      <c r="Y16" s="345"/>
      <c r="Z16" s="345"/>
      <c r="AA16" s="345"/>
      <c r="AB16" s="345"/>
      <c r="AC16" s="345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55"/>
      <c r="O17" s="355"/>
      <c r="P17" s="355"/>
      <c r="Q17" s="355"/>
      <c r="R17" s="355"/>
      <c r="S17" s="355"/>
      <c r="T17" s="355"/>
      <c r="U17" s="355"/>
      <c r="V17" s="355"/>
      <c r="W17" s="355"/>
      <c r="X17" s="355"/>
      <c r="Y17" s="355"/>
      <c r="Z17" s="355"/>
      <c r="AA17" s="355"/>
      <c r="AB17" s="355"/>
      <c r="AC17" s="355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55"/>
      <c r="O18" s="355"/>
      <c r="P18" s="355"/>
      <c r="Q18" s="355"/>
      <c r="R18" s="355"/>
      <c r="S18" s="355"/>
      <c r="T18" s="355"/>
      <c r="U18" s="355"/>
      <c r="V18" s="355"/>
      <c r="W18" s="355"/>
      <c r="X18" s="355"/>
      <c r="Y18" s="355"/>
      <c r="Z18" s="355"/>
      <c r="AA18" s="355"/>
      <c r="AB18" s="355"/>
      <c r="AC18" s="355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55"/>
      <c r="O19" s="355"/>
      <c r="P19" s="355"/>
      <c r="Q19" s="355"/>
      <c r="R19" s="355"/>
      <c r="S19" s="355"/>
      <c r="T19" s="355"/>
      <c r="U19" s="355"/>
      <c r="V19" s="355"/>
      <c r="W19" s="355"/>
      <c r="X19" s="355"/>
      <c r="Y19" s="355"/>
      <c r="Z19" s="355"/>
      <c r="AA19" s="355"/>
      <c r="AB19" s="355"/>
      <c r="AC19" s="355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55"/>
      <c r="O20" s="355"/>
      <c r="P20" s="355"/>
      <c r="Q20" s="355"/>
      <c r="R20" s="355"/>
      <c r="S20" s="355"/>
      <c r="T20" s="355"/>
      <c r="U20" s="355"/>
      <c r="V20" s="355"/>
      <c r="W20" s="355"/>
      <c r="X20" s="355"/>
      <c r="Y20" s="355"/>
      <c r="Z20" s="355"/>
      <c r="AA20" s="355"/>
      <c r="AB20" s="355"/>
      <c r="AC20" s="355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55"/>
      <c r="O21" s="355"/>
      <c r="P21" s="355"/>
      <c r="Q21" s="355"/>
      <c r="R21" s="355"/>
      <c r="S21" s="355"/>
      <c r="T21" s="355"/>
      <c r="U21" s="355"/>
      <c r="V21" s="355"/>
      <c r="W21" s="355"/>
      <c r="X21" s="355"/>
      <c r="Y21" s="355"/>
      <c r="Z21" s="355"/>
      <c r="AA21" s="355"/>
      <c r="AB21" s="355"/>
      <c r="AC21" s="355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55"/>
      <c r="O22" s="355"/>
      <c r="P22" s="355"/>
      <c r="Q22" s="355"/>
      <c r="R22" s="355"/>
      <c r="S22" s="355"/>
      <c r="T22" s="355"/>
      <c r="U22" s="355"/>
      <c r="V22" s="355"/>
      <c r="W22" s="355"/>
      <c r="X22" s="355"/>
      <c r="Y22" s="355"/>
      <c r="Z22" s="355"/>
      <c r="AA22" s="355"/>
      <c r="AB22" s="355"/>
      <c r="AC22" s="355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55"/>
      <c r="O23" s="355"/>
      <c r="P23" s="355"/>
      <c r="Q23" s="355"/>
      <c r="R23" s="355"/>
      <c r="S23" s="355"/>
      <c r="T23" s="355"/>
      <c r="U23" s="355"/>
      <c r="V23" s="355"/>
      <c r="W23" s="355"/>
      <c r="X23" s="355"/>
      <c r="Y23" s="355"/>
      <c r="Z23" s="355"/>
      <c r="AA23" s="355"/>
      <c r="AB23" s="355"/>
      <c r="AC23" s="355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55"/>
      <c r="O24" s="355"/>
      <c r="P24" s="355"/>
      <c r="Q24" s="355"/>
      <c r="R24" s="355"/>
      <c r="S24" s="355"/>
      <c r="T24" s="355"/>
      <c r="U24" s="355"/>
      <c r="V24" s="355"/>
      <c r="W24" s="355"/>
      <c r="X24" s="355"/>
      <c r="Y24" s="355"/>
      <c r="Z24" s="355"/>
      <c r="AA24" s="355"/>
      <c r="AB24" s="355"/>
      <c r="AC24" s="355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55"/>
      <c r="O25" s="355"/>
      <c r="P25" s="355"/>
      <c r="Q25" s="355"/>
      <c r="R25" s="355"/>
      <c r="S25" s="355"/>
      <c r="T25" s="355"/>
      <c r="U25" s="355"/>
      <c r="V25" s="355"/>
      <c r="W25" s="355"/>
      <c r="X25" s="355"/>
      <c r="Y25" s="355"/>
      <c r="Z25" s="355"/>
      <c r="AA25" s="355"/>
      <c r="AB25" s="355"/>
      <c r="AC25" s="355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55"/>
      <c r="O26" s="355"/>
      <c r="P26" s="355"/>
      <c r="Q26" s="355"/>
      <c r="R26" s="355"/>
      <c r="S26" s="355"/>
      <c r="T26" s="355"/>
      <c r="U26" s="355"/>
      <c r="V26" s="355"/>
      <c r="W26" s="355"/>
      <c r="X26" s="355"/>
      <c r="Y26" s="355"/>
      <c r="Z26" s="355"/>
      <c r="AA26" s="355"/>
      <c r="AB26" s="355"/>
      <c r="AC26" s="355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55"/>
      <c r="O27" s="355"/>
      <c r="P27" s="355"/>
      <c r="Q27" s="355"/>
      <c r="R27" s="355"/>
      <c r="S27" s="355"/>
      <c r="T27" s="355"/>
      <c r="U27" s="355"/>
      <c r="V27" s="355"/>
      <c r="W27" s="355"/>
      <c r="X27" s="355"/>
      <c r="Y27" s="355"/>
      <c r="Z27" s="355"/>
      <c r="AA27" s="355"/>
      <c r="AB27" s="355"/>
      <c r="AC27" s="355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55"/>
      <c r="O28" s="355"/>
      <c r="P28" s="355"/>
      <c r="Q28" s="355"/>
      <c r="R28" s="355"/>
      <c r="S28" s="355"/>
      <c r="T28" s="355"/>
      <c r="U28" s="355"/>
      <c r="V28" s="355"/>
      <c r="W28" s="355"/>
      <c r="X28" s="355"/>
      <c r="Y28" s="355"/>
      <c r="Z28" s="355"/>
      <c r="AA28" s="355"/>
      <c r="AB28" s="355"/>
      <c r="AC28" s="355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45"/>
      <c r="O29" s="345"/>
      <c r="P29" s="345"/>
      <c r="Q29" s="345"/>
      <c r="R29" s="345"/>
      <c r="S29" s="345"/>
      <c r="T29" s="345"/>
      <c r="U29" s="345"/>
      <c r="V29" s="345"/>
      <c r="W29" s="345"/>
      <c r="X29" s="345"/>
      <c r="Y29" s="345"/>
      <c r="Z29" s="345"/>
      <c r="AA29" s="345"/>
      <c r="AB29" s="345"/>
      <c r="AC29" s="345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40"/>
      <c r="O30" s="340"/>
      <c r="P30" s="340"/>
      <c r="Q30" s="340"/>
      <c r="R30" s="340"/>
      <c r="S30" s="340"/>
      <c r="T30" s="340"/>
      <c r="U30" s="340"/>
      <c r="V30" s="340"/>
      <c r="W30" s="340"/>
      <c r="X30" s="340"/>
      <c r="Y30" s="340"/>
      <c r="Z30" s="340"/>
      <c r="AA30" s="340"/>
      <c r="AB30" s="340"/>
      <c r="AC30" s="340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49">
        <v>213.8</v>
      </c>
      <c r="O31" s="351">
        <v>0</v>
      </c>
      <c r="P31" s="353">
        <f>SUM(M31:M50)+N31+O31</f>
        <v>949.90000000000009</v>
      </c>
      <c r="Q31" s="351">
        <v>0</v>
      </c>
      <c r="R31" s="353">
        <v>0</v>
      </c>
      <c r="S31" s="347">
        <v>450</v>
      </c>
      <c r="T31" s="351">
        <v>450</v>
      </c>
      <c r="U31" s="347">
        <v>112</v>
      </c>
      <c r="V31" s="380">
        <v>112</v>
      </c>
      <c r="W31" s="347">
        <v>56</v>
      </c>
      <c r="X31" s="351">
        <v>56</v>
      </c>
      <c r="Y31" s="353">
        <f>ROUND((P31-T31),1)</f>
        <v>499.9</v>
      </c>
      <c r="Z31" s="392">
        <f>IF(OR(SUM(V31)="",SUM(Q31)=""),0,IF(OR(SUM(U31)=320,SUM(V31)&gt;0),ROUND((SUM(Q31)-SUM(V31)),1),0))</f>
        <v>-112</v>
      </c>
      <c r="AA31" s="392">
        <f>IF(OR(SUM(X31)="",SUM(R31)=""),0,IF(OR(SUM(W31)=160,SUM(X31)&gt;0),ROUND((SUM(R31)-SUM(X31)),1),0))</f>
        <v>-56</v>
      </c>
      <c r="AB31" s="401"/>
      <c r="AC31" s="398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472</v>
      </c>
      <c r="F32" s="128" t="s">
        <v>413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50"/>
      <c r="O32" s="352"/>
      <c r="P32" s="354"/>
      <c r="Q32" s="352"/>
      <c r="R32" s="354"/>
      <c r="S32" s="348"/>
      <c r="T32" s="352"/>
      <c r="U32" s="348"/>
      <c r="V32" s="381"/>
      <c r="W32" s="348"/>
      <c r="X32" s="352"/>
      <c r="Y32" s="354"/>
      <c r="Z32" s="395"/>
      <c r="AA32" s="395"/>
      <c r="AB32" s="402"/>
      <c r="AC32" s="399"/>
      <c r="AD32" s="83"/>
    </row>
    <row r="33" spans="1:30" s="225" customFormat="1" ht="18.75" customHeight="1">
      <c r="A33" s="121"/>
      <c r="B33" s="130"/>
      <c r="C33" s="131"/>
      <c r="D33" s="126"/>
      <c r="E33" s="127" t="s">
        <v>473</v>
      </c>
      <c r="F33" s="128" t="s">
        <v>471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50"/>
      <c r="O33" s="352"/>
      <c r="P33" s="354"/>
      <c r="Q33" s="352"/>
      <c r="R33" s="354"/>
      <c r="S33" s="348"/>
      <c r="T33" s="352"/>
      <c r="U33" s="348"/>
      <c r="V33" s="381"/>
      <c r="W33" s="348"/>
      <c r="X33" s="352"/>
      <c r="Y33" s="354"/>
      <c r="Z33" s="395"/>
      <c r="AA33" s="395"/>
      <c r="AB33" s="402"/>
      <c r="AC33" s="399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45"/>
      <c r="O34" s="345"/>
      <c r="P34" s="345"/>
      <c r="Q34" s="345"/>
      <c r="R34" s="345"/>
      <c r="S34" s="345"/>
      <c r="T34" s="345"/>
      <c r="U34" s="345"/>
      <c r="V34" s="345"/>
      <c r="W34" s="345"/>
      <c r="X34" s="345"/>
      <c r="Y34" s="345"/>
      <c r="Z34" s="345"/>
      <c r="AA34" s="345"/>
      <c r="AB34" s="345"/>
      <c r="AC34" s="345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45"/>
      <c r="O35" s="345"/>
      <c r="P35" s="345"/>
      <c r="Q35" s="345"/>
      <c r="R35" s="345"/>
      <c r="S35" s="345"/>
      <c r="T35" s="345"/>
      <c r="U35" s="345"/>
      <c r="V35" s="345"/>
      <c r="W35" s="345"/>
      <c r="X35" s="345"/>
      <c r="Y35" s="345"/>
      <c r="Z35" s="345"/>
      <c r="AA35" s="345"/>
      <c r="AB35" s="345"/>
      <c r="AC35" s="345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45"/>
      <c r="O36" s="345"/>
      <c r="P36" s="345"/>
      <c r="Q36" s="345"/>
      <c r="R36" s="345"/>
      <c r="S36" s="345"/>
      <c r="T36" s="345"/>
      <c r="U36" s="345"/>
      <c r="V36" s="345"/>
      <c r="W36" s="345"/>
      <c r="X36" s="345"/>
      <c r="Y36" s="345"/>
      <c r="Z36" s="345"/>
      <c r="AA36" s="345"/>
      <c r="AB36" s="345"/>
      <c r="AC36" s="345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371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55"/>
      <c r="O37" s="355"/>
      <c r="P37" s="355"/>
      <c r="Q37" s="355"/>
      <c r="R37" s="355"/>
      <c r="S37" s="355"/>
      <c r="T37" s="355"/>
      <c r="U37" s="355"/>
      <c r="V37" s="355"/>
      <c r="W37" s="355"/>
      <c r="X37" s="355"/>
      <c r="Y37" s="355"/>
      <c r="Z37" s="355"/>
      <c r="AA37" s="355"/>
      <c r="AB37" s="355"/>
      <c r="AC37" s="355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372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55"/>
      <c r="O38" s="355"/>
      <c r="P38" s="355"/>
      <c r="Q38" s="355"/>
      <c r="R38" s="355"/>
      <c r="S38" s="355"/>
      <c r="T38" s="355"/>
      <c r="U38" s="355"/>
      <c r="V38" s="355"/>
      <c r="W38" s="355"/>
      <c r="X38" s="355"/>
      <c r="Y38" s="355"/>
      <c r="Z38" s="355"/>
      <c r="AA38" s="355"/>
      <c r="AB38" s="355"/>
      <c r="AC38" s="355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388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55"/>
      <c r="O39" s="355"/>
      <c r="P39" s="355"/>
      <c r="Q39" s="355"/>
      <c r="R39" s="355"/>
      <c r="S39" s="355"/>
      <c r="T39" s="355"/>
      <c r="U39" s="355"/>
      <c r="V39" s="355"/>
      <c r="W39" s="355"/>
      <c r="X39" s="355"/>
      <c r="Y39" s="355"/>
      <c r="Z39" s="355"/>
      <c r="AA39" s="355"/>
      <c r="AB39" s="355"/>
      <c r="AC39" s="355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389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55"/>
      <c r="O40" s="355"/>
      <c r="P40" s="355"/>
      <c r="Q40" s="355"/>
      <c r="R40" s="355"/>
      <c r="S40" s="355"/>
      <c r="T40" s="355"/>
      <c r="U40" s="355"/>
      <c r="V40" s="355"/>
      <c r="W40" s="355"/>
      <c r="X40" s="355"/>
      <c r="Y40" s="355"/>
      <c r="Z40" s="355"/>
      <c r="AA40" s="355"/>
      <c r="AB40" s="355"/>
      <c r="AC40" s="355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  <c r="Y41" s="355"/>
      <c r="Z41" s="355"/>
      <c r="AA41" s="355"/>
      <c r="AB41" s="355"/>
      <c r="AC41" s="355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45"/>
      <c r="O43" s="345"/>
      <c r="P43" s="345"/>
      <c r="Q43" s="345"/>
      <c r="R43" s="345"/>
      <c r="S43" s="345"/>
      <c r="T43" s="345"/>
      <c r="U43" s="345"/>
      <c r="V43" s="345"/>
      <c r="W43" s="345"/>
      <c r="X43" s="345"/>
      <c r="Y43" s="345"/>
      <c r="Z43" s="345"/>
      <c r="AA43" s="345"/>
      <c r="AB43" s="345"/>
      <c r="AC43" s="345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45"/>
      <c r="O44" s="345"/>
      <c r="P44" s="345"/>
      <c r="Q44" s="345"/>
      <c r="R44" s="345"/>
      <c r="S44" s="345"/>
      <c r="T44" s="345"/>
      <c r="U44" s="345"/>
      <c r="V44" s="345"/>
      <c r="W44" s="345"/>
      <c r="X44" s="345"/>
      <c r="Y44" s="345"/>
      <c r="Z44" s="345"/>
      <c r="AA44" s="345"/>
      <c r="AB44" s="345"/>
      <c r="AC44" s="345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55"/>
      <c r="O45" s="355"/>
      <c r="P45" s="355"/>
      <c r="Q45" s="355"/>
      <c r="R45" s="355"/>
      <c r="S45" s="355"/>
      <c r="T45" s="355"/>
      <c r="U45" s="355"/>
      <c r="V45" s="355"/>
      <c r="W45" s="355"/>
      <c r="X45" s="355"/>
      <c r="Y45" s="355"/>
      <c r="Z45" s="355"/>
      <c r="AA45" s="355"/>
      <c r="AB45" s="355"/>
      <c r="AC45" s="355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55"/>
      <c r="O46" s="355"/>
      <c r="P46" s="355"/>
      <c r="Q46" s="355"/>
      <c r="R46" s="355"/>
      <c r="S46" s="355"/>
      <c r="T46" s="355"/>
      <c r="U46" s="355"/>
      <c r="V46" s="355"/>
      <c r="W46" s="355"/>
      <c r="X46" s="355"/>
      <c r="Y46" s="355"/>
      <c r="Z46" s="355"/>
      <c r="AA46" s="355"/>
      <c r="AB46" s="355"/>
      <c r="AC46" s="355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55"/>
      <c r="O47" s="355"/>
      <c r="P47" s="355"/>
      <c r="Q47" s="355"/>
      <c r="R47" s="355"/>
      <c r="S47" s="355"/>
      <c r="T47" s="355"/>
      <c r="U47" s="355"/>
      <c r="V47" s="355"/>
      <c r="W47" s="355"/>
      <c r="X47" s="355"/>
      <c r="Y47" s="355"/>
      <c r="Z47" s="355"/>
      <c r="AA47" s="355"/>
      <c r="AB47" s="355"/>
      <c r="AC47" s="355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55"/>
      <c r="O48" s="355"/>
      <c r="P48" s="355"/>
      <c r="Q48" s="355"/>
      <c r="R48" s="355"/>
      <c r="S48" s="355"/>
      <c r="T48" s="355"/>
      <c r="U48" s="355"/>
      <c r="V48" s="355"/>
      <c r="W48" s="355"/>
      <c r="X48" s="355"/>
      <c r="Y48" s="355"/>
      <c r="Z48" s="355"/>
      <c r="AA48" s="355"/>
      <c r="AB48" s="355"/>
      <c r="AC48" s="355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55"/>
      <c r="O49" s="355"/>
      <c r="P49" s="355"/>
      <c r="Q49" s="355"/>
      <c r="R49" s="355"/>
      <c r="S49" s="355"/>
      <c r="T49" s="355"/>
      <c r="U49" s="355"/>
      <c r="V49" s="355"/>
      <c r="W49" s="355"/>
      <c r="X49" s="355"/>
      <c r="Y49" s="355"/>
      <c r="Z49" s="355"/>
      <c r="AA49" s="355"/>
      <c r="AB49" s="355"/>
      <c r="AC49" s="355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40"/>
      <c r="O50" s="340"/>
      <c r="P50" s="345"/>
      <c r="Q50" s="340"/>
      <c r="R50" s="340"/>
      <c r="S50" s="340"/>
      <c r="T50" s="340"/>
      <c r="U50" s="340"/>
      <c r="V50" s="340"/>
      <c r="W50" s="340"/>
      <c r="X50" s="340"/>
      <c r="Y50" s="340"/>
      <c r="Z50" s="340"/>
      <c r="AA50" s="340"/>
      <c r="AB50" s="345"/>
      <c r="AC50" s="345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49">
        <v>67.5</v>
      </c>
      <c r="O51" s="351">
        <v>0</v>
      </c>
      <c r="P51" s="353">
        <f>SUM(M51:M70)+N51+O51</f>
        <v>1060.5</v>
      </c>
      <c r="Q51" s="351">
        <v>0</v>
      </c>
      <c r="R51" s="353">
        <v>0</v>
      </c>
      <c r="S51" s="347">
        <v>450</v>
      </c>
      <c r="T51" s="351">
        <v>450</v>
      </c>
      <c r="U51" s="347">
        <v>112</v>
      </c>
      <c r="V51" s="380">
        <v>112</v>
      </c>
      <c r="W51" s="347">
        <v>56</v>
      </c>
      <c r="X51" s="351">
        <v>56</v>
      </c>
      <c r="Y51" s="353">
        <f>ROUND((P51-T51),1)</f>
        <v>610.5</v>
      </c>
      <c r="Z51" s="392">
        <f>IF(OR(SUM(V51:V70)="",SUM(Q51:Q70)=""),0,IF(OR(SUM(U51:U70)=320,SUM(V51:V70)&gt;0),ROUND((SUM(Q51:Q70)-SUM(V51:V70)),1),0))</f>
        <v>-112</v>
      </c>
      <c r="AA51" s="392">
        <f>IF(OR(SUM(X51:X70)="",SUM(R51:R70)=""),0,IF(OR(SUM(W51:W70)=160,SUM(X51:X70)&gt;0),ROUND((SUM(R51:R70)-SUM(X51:X70)),1),0))</f>
        <v>-56</v>
      </c>
      <c r="AB51" s="393"/>
      <c r="AC51" s="398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55"/>
      <c r="O54" s="355"/>
      <c r="P54" s="355"/>
      <c r="Q54" s="355"/>
      <c r="R54" s="355"/>
      <c r="S54" s="355"/>
      <c r="T54" s="355"/>
      <c r="U54" s="355"/>
      <c r="V54" s="355"/>
      <c r="W54" s="355"/>
      <c r="X54" s="355"/>
      <c r="Y54" s="355"/>
      <c r="Z54" s="355"/>
      <c r="AA54" s="355"/>
      <c r="AB54" s="355"/>
      <c r="AC54" s="355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55"/>
      <c r="O55" s="355"/>
      <c r="P55" s="355"/>
      <c r="Q55" s="355"/>
      <c r="R55" s="355"/>
      <c r="S55" s="355"/>
      <c r="T55" s="355"/>
      <c r="U55" s="355"/>
      <c r="V55" s="355"/>
      <c r="W55" s="355"/>
      <c r="X55" s="355"/>
      <c r="Y55" s="355"/>
      <c r="Z55" s="355"/>
      <c r="AA55" s="355"/>
      <c r="AB55" s="355"/>
      <c r="AC55" s="355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55"/>
      <c r="O57" s="355"/>
      <c r="P57" s="355"/>
      <c r="Q57" s="355"/>
      <c r="R57" s="355"/>
      <c r="S57" s="355"/>
      <c r="T57" s="355"/>
      <c r="U57" s="355"/>
      <c r="V57" s="355"/>
      <c r="W57" s="355"/>
      <c r="X57" s="355"/>
      <c r="Y57" s="355"/>
      <c r="Z57" s="355"/>
      <c r="AA57" s="355"/>
      <c r="AB57" s="355"/>
      <c r="AC57" s="355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55"/>
      <c r="O58" s="355"/>
      <c r="P58" s="355"/>
      <c r="Q58" s="355"/>
      <c r="R58" s="355"/>
      <c r="S58" s="355"/>
      <c r="T58" s="355"/>
      <c r="U58" s="355"/>
      <c r="V58" s="355"/>
      <c r="W58" s="355"/>
      <c r="X58" s="355"/>
      <c r="Y58" s="355"/>
      <c r="Z58" s="355"/>
      <c r="AA58" s="355"/>
      <c r="AB58" s="355"/>
      <c r="AC58" s="355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55"/>
      <c r="O59" s="355"/>
      <c r="P59" s="355"/>
      <c r="Q59" s="355"/>
      <c r="R59" s="355"/>
      <c r="S59" s="355"/>
      <c r="T59" s="355"/>
      <c r="U59" s="355"/>
      <c r="V59" s="355"/>
      <c r="W59" s="355"/>
      <c r="X59" s="355"/>
      <c r="Y59" s="355"/>
      <c r="Z59" s="355"/>
      <c r="AA59" s="355"/>
      <c r="AB59" s="355"/>
      <c r="AC59" s="355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55"/>
      <c r="O60" s="355"/>
      <c r="P60" s="355"/>
      <c r="Q60" s="355"/>
      <c r="R60" s="355"/>
      <c r="S60" s="355"/>
      <c r="T60" s="355"/>
      <c r="U60" s="355"/>
      <c r="V60" s="355"/>
      <c r="W60" s="355"/>
      <c r="X60" s="355"/>
      <c r="Y60" s="355"/>
      <c r="Z60" s="355"/>
      <c r="AA60" s="355"/>
      <c r="AB60" s="355"/>
      <c r="AC60" s="355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55"/>
      <c r="O61" s="355"/>
      <c r="P61" s="355"/>
      <c r="Q61" s="355"/>
      <c r="R61" s="355"/>
      <c r="S61" s="355"/>
      <c r="T61" s="355"/>
      <c r="U61" s="355"/>
      <c r="V61" s="355"/>
      <c r="W61" s="355"/>
      <c r="X61" s="355"/>
      <c r="Y61" s="355"/>
      <c r="Z61" s="355"/>
      <c r="AA61" s="355"/>
      <c r="AB61" s="355"/>
      <c r="AC61" s="355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83"/>
    </row>
    <row r="65" spans="1:30" s="225" customFormat="1" ht="18" customHeight="1">
      <c r="A65" s="121"/>
      <c r="B65" s="107"/>
      <c r="C65" s="108"/>
      <c r="D65" s="42"/>
      <c r="E65" s="43" t="s">
        <v>487</v>
      </c>
      <c r="F65" s="44" t="s">
        <v>485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55"/>
      <c r="O65" s="355"/>
      <c r="P65" s="355"/>
      <c r="Q65" s="355"/>
      <c r="R65" s="355"/>
      <c r="S65" s="355"/>
      <c r="T65" s="355"/>
      <c r="U65" s="355"/>
      <c r="V65" s="355"/>
      <c r="W65" s="355"/>
      <c r="X65" s="355"/>
      <c r="Y65" s="355"/>
      <c r="Z65" s="355"/>
      <c r="AA65" s="355"/>
      <c r="AB65" s="355"/>
      <c r="AC65" s="355"/>
      <c r="AD65" s="83"/>
    </row>
    <row r="66" spans="1:30" s="225" customFormat="1" ht="18" customHeight="1">
      <c r="A66" s="121"/>
      <c r="B66" s="107"/>
      <c r="C66" s="108"/>
      <c r="D66" s="42"/>
      <c r="E66" s="43" t="s">
        <v>488</v>
      </c>
      <c r="F66" s="44" t="s">
        <v>486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55"/>
      <c r="O66" s="355"/>
      <c r="P66" s="355"/>
      <c r="Q66" s="355"/>
      <c r="R66" s="355"/>
      <c r="S66" s="355"/>
      <c r="T66" s="355"/>
      <c r="U66" s="355"/>
      <c r="V66" s="355"/>
      <c r="W66" s="355"/>
      <c r="X66" s="355"/>
      <c r="Y66" s="355"/>
      <c r="Z66" s="355"/>
      <c r="AA66" s="355"/>
      <c r="AB66" s="355"/>
      <c r="AC66" s="355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373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45"/>
      <c r="O67" s="345"/>
      <c r="P67" s="345"/>
      <c r="Q67" s="345"/>
      <c r="R67" s="345"/>
      <c r="S67" s="345"/>
      <c r="T67" s="345"/>
      <c r="U67" s="345"/>
      <c r="V67" s="345"/>
      <c r="W67" s="345"/>
      <c r="X67" s="345"/>
      <c r="Y67" s="345"/>
      <c r="Z67" s="345"/>
      <c r="AA67" s="345"/>
      <c r="AB67" s="345"/>
      <c r="AC67" s="345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374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55"/>
      <c r="O68" s="355"/>
      <c r="P68" s="355"/>
      <c r="Q68" s="355"/>
      <c r="R68" s="355"/>
      <c r="S68" s="355"/>
      <c r="T68" s="355"/>
      <c r="U68" s="355"/>
      <c r="V68" s="355"/>
      <c r="W68" s="355"/>
      <c r="X68" s="355"/>
      <c r="Y68" s="355"/>
      <c r="Z68" s="355"/>
      <c r="AA68" s="355"/>
      <c r="AB68" s="355"/>
      <c r="AC68" s="355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45"/>
      <c r="O69" s="345"/>
      <c r="P69" s="345"/>
      <c r="Q69" s="345"/>
      <c r="R69" s="345"/>
      <c r="S69" s="345"/>
      <c r="T69" s="345"/>
      <c r="U69" s="345"/>
      <c r="V69" s="345"/>
      <c r="W69" s="345"/>
      <c r="X69" s="345"/>
      <c r="Y69" s="345"/>
      <c r="Z69" s="345"/>
      <c r="AA69" s="345"/>
      <c r="AB69" s="345"/>
      <c r="AC69" s="345"/>
      <c r="AD69" s="83"/>
    </row>
    <row r="70" spans="1:30" ht="18" hidden="1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40"/>
      <c r="O70" s="340"/>
      <c r="P70" s="340"/>
      <c r="Q70" s="340"/>
      <c r="R70" s="340"/>
      <c r="S70" s="340"/>
      <c r="T70" s="340"/>
      <c r="U70" s="340"/>
      <c r="V70" s="340"/>
      <c r="W70" s="340"/>
      <c r="X70" s="340"/>
      <c r="Y70" s="340"/>
      <c r="Z70" s="340"/>
      <c r="AA70" s="340"/>
      <c r="AB70" s="340"/>
      <c r="AC70" s="340"/>
      <c r="AD70" s="83"/>
    </row>
    <row r="71" spans="1:30" ht="18" customHeight="1">
      <c r="A71" s="104">
        <v>4</v>
      </c>
      <c r="B71" s="60" t="s">
        <v>84</v>
      </c>
      <c r="C71" s="61" t="s">
        <v>85</v>
      </c>
      <c r="D71" s="42">
        <v>71400174003</v>
      </c>
      <c r="E71" s="43" t="s">
        <v>329</v>
      </c>
      <c r="F71" s="44" t="s">
        <v>330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49">
        <v>139.5</v>
      </c>
      <c r="O71" s="351">
        <v>0</v>
      </c>
      <c r="P71" s="353">
        <f>SUM(M71:M90)+N71+O71</f>
        <v>924</v>
      </c>
      <c r="Q71" s="351">
        <v>0</v>
      </c>
      <c r="R71" s="353">
        <v>0</v>
      </c>
      <c r="S71" s="347">
        <v>450</v>
      </c>
      <c r="T71" s="351">
        <v>450</v>
      </c>
      <c r="U71" s="347">
        <v>112</v>
      </c>
      <c r="V71" s="380">
        <v>112</v>
      </c>
      <c r="W71" s="347">
        <v>56</v>
      </c>
      <c r="X71" s="351">
        <v>56</v>
      </c>
      <c r="Y71" s="353">
        <f>ROUND((P71-T71),1)</f>
        <v>474</v>
      </c>
      <c r="Z71" s="392">
        <f>IF(OR(SUM(V71:V90)="",SUM(Q71:Q90)=""),0,IF(OR(SUM(U71:U90)=320,SUM(V71:V90)&gt;0),ROUND((SUM(Q71:Q90)-SUM(V71:V90)),1),0))</f>
        <v>-112</v>
      </c>
      <c r="AA71" s="392">
        <f>IF(OR(SUM(X71:X90)="",SUM(R71:R90)=""),0,IF(OR(SUM(W71:W90)=160,SUM(X71:X90)&gt;0),ROUND((SUM(R71:R90)-SUM(X71:X90)),1),0))</f>
        <v>-56</v>
      </c>
      <c r="AB71" s="393"/>
      <c r="AC71" s="398">
        <f>SUM(Y71:AA90)</f>
        <v>306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329</v>
      </c>
      <c r="F72" s="44" t="s">
        <v>331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45"/>
      <c r="O72" s="345"/>
      <c r="P72" s="345"/>
      <c r="Q72" s="345"/>
      <c r="R72" s="345"/>
      <c r="S72" s="345"/>
      <c r="T72" s="345"/>
      <c r="U72" s="345"/>
      <c r="V72" s="345"/>
      <c r="W72" s="345"/>
      <c r="X72" s="345"/>
      <c r="Y72" s="345"/>
      <c r="Z72" s="345"/>
      <c r="AA72" s="345"/>
      <c r="AB72" s="345"/>
      <c r="AC72" s="345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329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345"/>
      <c r="O73" s="345"/>
      <c r="P73" s="345"/>
      <c r="Q73" s="345"/>
      <c r="R73" s="345"/>
      <c r="S73" s="345"/>
      <c r="T73" s="345"/>
      <c r="U73" s="345"/>
      <c r="V73" s="345"/>
      <c r="W73" s="345"/>
      <c r="X73" s="345"/>
      <c r="Y73" s="345"/>
      <c r="Z73" s="345"/>
      <c r="AA73" s="345"/>
      <c r="AB73" s="345"/>
      <c r="AC73" s="345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329</v>
      </c>
      <c r="F74" s="44" t="s">
        <v>189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345"/>
      <c r="O74" s="345"/>
      <c r="P74" s="345"/>
      <c r="Q74" s="345"/>
      <c r="R74" s="345"/>
      <c r="S74" s="345"/>
      <c r="T74" s="345"/>
      <c r="U74" s="345"/>
      <c r="V74" s="345"/>
      <c r="W74" s="345"/>
      <c r="X74" s="345"/>
      <c r="Y74" s="345"/>
      <c r="Z74" s="345"/>
      <c r="AA74" s="345"/>
      <c r="AB74" s="345"/>
      <c r="AC74" s="345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345"/>
      <c r="O75" s="345"/>
      <c r="P75" s="345"/>
      <c r="Q75" s="345"/>
      <c r="R75" s="345"/>
      <c r="S75" s="345"/>
      <c r="T75" s="345"/>
      <c r="U75" s="345"/>
      <c r="V75" s="345"/>
      <c r="W75" s="345"/>
      <c r="X75" s="345"/>
      <c r="Y75" s="345"/>
      <c r="Z75" s="345"/>
      <c r="AA75" s="345"/>
      <c r="AB75" s="345"/>
      <c r="AC75" s="345"/>
      <c r="AD75" s="83"/>
    </row>
    <row r="76" spans="1:30" s="225" customFormat="1" ht="18" customHeight="1">
      <c r="A76" s="121"/>
      <c r="B76" s="107"/>
      <c r="C76" s="108"/>
      <c r="D76" s="42"/>
      <c r="E76" s="43" t="s">
        <v>489</v>
      </c>
      <c r="F76" s="44" t="s">
        <v>485</v>
      </c>
      <c r="G76" s="74">
        <v>1</v>
      </c>
      <c r="H76" s="74"/>
      <c r="I76" s="74">
        <v>60</v>
      </c>
      <c r="J76" s="80">
        <v>62</v>
      </c>
      <c r="K76" s="87">
        <f t="shared" ref="K76:K137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37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37" si="5">ROUND(IF(OR(LEFT(E76,2)="ĐA",LEFT(E76,2)="DA",LEFT(E76,5)="Đồ án",LEFT(E76,5)="Đồán "),J76*0.5,(IF(H76&gt;0,H76*K76,"0")+IF(I76&gt;0,(I76*0.75)*L76,"0"))),1)</f>
        <v>54</v>
      </c>
      <c r="N76" s="355"/>
      <c r="O76" s="355"/>
      <c r="P76" s="355"/>
      <c r="Q76" s="355"/>
      <c r="R76" s="355"/>
      <c r="S76" s="355"/>
      <c r="T76" s="355"/>
      <c r="U76" s="355"/>
      <c r="V76" s="355"/>
      <c r="W76" s="355"/>
      <c r="X76" s="355"/>
      <c r="Y76" s="355"/>
      <c r="Z76" s="355"/>
      <c r="AA76" s="355"/>
      <c r="AB76" s="355"/>
      <c r="AC76" s="355"/>
      <c r="AD76" s="83"/>
    </row>
    <row r="77" spans="1:30" s="225" customFormat="1" ht="18" customHeight="1">
      <c r="A77" s="121"/>
      <c r="B77" s="107"/>
      <c r="C77" s="108"/>
      <c r="D77" s="42"/>
      <c r="E77" s="43" t="s">
        <v>490</v>
      </c>
      <c r="F77" s="44" t="s">
        <v>486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55"/>
      <c r="O77" s="355"/>
      <c r="P77" s="355"/>
      <c r="Q77" s="355"/>
      <c r="R77" s="355"/>
      <c r="S77" s="355"/>
      <c r="T77" s="355"/>
      <c r="U77" s="355"/>
      <c r="V77" s="355"/>
      <c r="W77" s="355"/>
      <c r="X77" s="355"/>
      <c r="Y77" s="355"/>
      <c r="Z77" s="355"/>
      <c r="AA77" s="355"/>
      <c r="AB77" s="355"/>
      <c r="AC77" s="355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332</v>
      </c>
      <c r="F78" s="44" t="s">
        <v>185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345"/>
      <c r="O78" s="345"/>
      <c r="P78" s="345"/>
      <c r="Q78" s="345"/>
      <c r="R78" s="345"/>
      <c r="S78" s="345"/>
      <c r="T78" s="345"/>
      <c r="U78" s="345"/>
      <c r="V78" s="345"/>
      <c r="W78" s="345"/>
      <c r="X78" s="345"/>
      <c r="Y78" s="345"/>
      <c r="Z78" s="345"/>
      <c r="AA78" s="345"/>
      <c r="AB78" s="345"/>
      <c r="AC78" s="345"/>
      <c r="AD78" s="83"/>
    </row>
    <row r="79" spans="1:30" ht="18" customHeight="1">
      <c r="A79" s="90"/>
      <c r="B79" s="107"/>
      <c r="C79" s="108"/>
      <c r="D79" s="42"/>
      <c r="E79" s="43" t="s">
        <v>329</v>
      </c>
      <c r="F79" s="44" t="s">
        <v>146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345"/>
      <c r="O79" s="345"/>
      <c r="P79" s="345"/>
      <c r="Q79" s="345"/>
      <c r="R79" s="345"/>
      <c r="S79" s="345"/>
      <c r="T79" s="345"/>
      <c r="U79" s="345"/>
      <c r="V79" s="345"/>
      <c r="W79" s="345"/>
      <c r="X79" s="345"/>
      <c r="Y79" s="345"/>
      <c r="Z79" s="345"/>
      <c r="AA79" s="345"/>
      <c r="AB79" s="345"/>
      <c r="AC79" s="345"/>
      <c r="AD79" s="83"/>
    </row>
    <row r="80" spans="1:30" ht="18" customHeight="1">
      <c r="A80" s="90"/>
      <c r="B80" s="107"/>
      <c r="C80" s="108"/>
      <c r="D80" s="42"/>
      <c r="E80" s="43" t="s">
        <v>329</v>
      </c>
      <c r="F80" s="44" t="s">
        <v>232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345"/>
      <c r="O80" s="345"/>
      <c r="P80" s="345"/>
      <c r="Q80" s="345"/>
      <c r="R80" s="345"/>
      <c r="S80" s="345"/>
      <c r="T80" s="345"/>
      <c r="U80" s="345"/>
      <c r="V80" s="345"/>
      <c r="W80" s="345"/>
      <c r="X80" s="345"/>
      <c r="Y80" s="345"/>
      <c r="Z80" s="345"/>
      <c r="AA80" s="345"/>
      <c r="AB80" s="345"/>
      <c r="AC80" s="345"/>
      <c r="AD80" s="83"/>
    </row>
    <row r="81" spans="1:30" ht="21.75" customHeight="1">
      <c r="A81" s="90"/>
      <c r="B81" s="107"/>
      <c r="C81" s="108"/>
      <c r="D81" s="42"/>
      <c r="E81" s="43" t="s">
        <v>329</v>
      </c>
      <c r="F81" s="44" t="s">
        <v>183</v>
      </c>
      <c r="G81" s="74">
        <v>2</v>
      </c>
      <c r="H81" s="74">
        <v>30</v>
      </c>
      <c r="I81" s="74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345"/>
      <c r="O81" s="345"/>
      <c r="P81" s="345"/>
      <c r="Q81" s="345"/>
      <c r="R81" s="345"/>
      <c r="S81" s="345"/>
      <c r="T81" s="345"/>
      <c r="U81" s="345"/>
      <c r="V81" s="345"/>
      <c r="W81" s="345"/>
      <c r="X81" s="345"/>
      <c r="Y81" s="345"/>
      <c r="Z81" s="345"/>
      <c r="AA81" s="345"/>
      <c r="AB81" s="345"/>
      <c r="AC81" s="345"/>
      <c r="AD81" s="83"/>
    </row>
    <row r="82" spans="1:30" ht="18" customHeight="1">
      <c r="A82" s="90"/>
      <c r="B82" s="107"/>
      <c r="C82" s="108"/>
      <c r="D82" s="42"/>
      <c r="E82" s="43" t="s">
        <v>329</v>
      </c>
      <c r="F82" s="44" t="s">
        <v>206</v>
      </c>
      <c r="G82" s="74">
        <v>2</v>
      </c>
      <c r="H82" s="74">
        <v>30</v>
      </c>
      <c r="I82" s="74"/>
      <c r="J82" s="80">
        <v>40</v>
      </c>
      <c r="K82" s="87">
        <f t="shared" si="3"/>
        <v>1.2</v>
      </c>
      <c r="L82" s="87">
        <f t="shared" si="4"/>
        <v>0</v>
      </c>
      <c r="M82" s="46">
        <f t="shared" si="5"/>
        <v>36</v>
      </c>
      <c r="N82" s="345"/>
      <c r="O82" s="345"/>
      <c r="P82" s="345"/>
      <c r="Q82" s="345"/>
      <c r="R82" s="345"/>
      <c r="S82" s="345"/>
      <c r="T82" s="345"/>
      <c r="U82" s="345"/>
      <c r="V82" s="345"/>
      <c r="W82" s="345"/>
      <c r="X82" s="345"/>
      <c r="Y82" s="345"/>
      <c r="Z82" s="345"/>
      <c r="AA82" s="345"/>
      <c r="AB82" s="345"/>
      <c r="AC82" s="345"/>
      <c r="AD82" s="83"/>
    </row>
    <row r="83" spans="1:30" ht="18" customHeight="1">
      <c r="A83" s="90"/>
      <c r="B83" s="107"/>
      <c r="C83" s="108"/>
      <c r="D83" s="42"/>
      <c r="E83" s="43" t="s">
        <v>329</v>
      </c>
      <c r="F83" s="44" t="s">
        <v>235</v>
      </c>
      <c r="G83" s="74">
        <v>2</v>
      </c>
      <c r="H83" s="74">
        <v>30</v>
      </c>
      <c r="I83" s="74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345"/>
      <c r="O83" s="345"/>
      <c r="P83" s="345"/>
      <c r="Q83" s="345"/>
      <c r="R83" s="345"/>
      <c r="S83" s="345"/>
      <c r="T83" s="345"/>
      <c r="U83" s="345"/>
      <c r="V83" s="345"/>
      <c r="W83" s="345"/>
      <c r="X83" s="345"/>
      <c r="Y83" s="345"/>
      <c r="Z83" s="345"/>
      <c r="AA83" s="345"/>
      <c r="AB83" s="345"/>
      <c r="AC83" s="345"/>
      <c r="AD83" s="83"/>
    </row>
    <row r="84" spans="1:30" ht="18" customHeight="1">
      <c r="A84" s="90"/>
      <c r="B84" s="107"/>
      <c r="C84" s="108"/>
      <c r="D84" s="42"/>
      <c r="E84" s="43" t="s">
        <v>329</v>
      </c>
      <c r="F84" s="44" t="s">
        <v>167</v>
      </c>
      <c r="G84" s="74">
        <v>2</v>
      </c>
      <c r="H84" s="74">
        <v>30</v>
      </c>
      <c r="I84" s="45"/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345"/>
      <c r="O84" s="345"/>
      <c r="P84" s="345"/>
      <c r="Q84" s="345"/>
      <c r="R84" s="345"/>
      <c r="S84" s="345"/>
      <c r="T84" s="345"/>
      <c r="U84" s="345"/>
      <c r="V84" s="345"/>
      <c r="W84" s="345"/>
      <c r="X84" s="345"/>
      <c r="Y84" s="345"/>
      <c r="Z84" s="345"/>
      <c r="AA84" s="345"/>
      <c r="AB84" s="345"/>
      <c r="AC84" s="345"/>
      <c r="AD84" s="83"/>
    </row>
    <row r="85" spans="1:30" ht="18" customHeight="1">
      <c r="A85" s="90"/>
      <c r="B85" s="63"/>
      <c r="C85" s="108"/>
      <c r="D85" s="42"/>
      <c r="E85" s="43" t="s">
        <v>234</v>
      </c>
      <c r="F85" s="184" t="s">
        <v>206</v>
      </c>
      <c r="G85" s="74">
        <v>2</v>
      </c>
      <c r="H85" s="74">
        <v>30</v>
      </c>
      <c r="I85" s="45">
        <v>60</v>
      </c>
      <c r="J85" s="80">
        <v>40</v>
      </c>
      <c r="K85" s="87">
        <f t="shared" si="3"/>
        <v>1.2</v>
      </c>
      <c r="L85" s="87">
        <f t="shared" si="4"/>
        <v>1.2</v>
      </c>
      <c r="M85" s="46">
        <f t="shared" si="5"/>
        <v>90</v>
      </c>
      <c r="N85" s="345"/>
      <c r="O85" s="345"/>
      <c r="P85" s="345"/>
      <c r="Q85" s="345"/>
      <c r="R85" s="345"/>
      <c r="S85" s="345"/>
      <c r="T85" s="345"/>
      <c r="U85" s="345"/>
      <c r="V85" s="345"/>
      <c r="W85" s="345"/>
      <c r="X85" s="345"/>
      <c r="Y85" s="345"/>
      <c r="Z85" s="345"/>
      <c r="AA85" s="345"/>
      <c r="AB85" s="345"/>
      <c r="AC85" s="345"/>
      <c r="AD85" s="83"/>
    </row>
    <row r="86" spans="1:30" ht="18" customHeight="1">
      <c r="A86" s="90"/>
      <c r="B86" s="107"/>
      <c r="C86" s="108"/>
      <c r="D86" s="42"/>
      <c r="E86" s="43" t="s">
        <v>329</v>
      </c>
      <c r="F86" s="44" t="s">
        <v>167</v>
      </c>
      <c r="G86" s="74">
        <v>2</v>
      </c>
      <c r="H86" s="74">
        <v>30</v>
      </c>
      <c r="I86" s="45"/>
      <c r="J86" s="80">
        <v>40</v>
      </c>
      <c r="K86" s="87">
        <f t="shared" si="3"/>
        <v>1.2</v>
      </c>
      <c r="L86" s="87">
        <f t="shared" si="4"/>
        <v>0</v>
      </c>
      <c r="M86" s="46">
        <f t="shared" si="5"/>
        <v>36</v>
      </c>
      <c r="N86" s="345"/>
      <c r="O86" s="345"/>
      <c r="P86" s="345"/>
      <c r="Q86" s="345"/>
      <c r="R86" s="345"/>
      <c r="S86" s="345"/>
      <c r="T86" s="345"/>
      <c r="U86" s="345"/>
      <c r="V86" s="345"/>
      <c r="W86" s="345"/>
      <c r="X86" s="345"/>
      <c r="Y86" s="345"/>
      <c r="Z86" s="345"/>
      <c r="AA86" s="345"/>
      <c r="AB86" s="345"/>
      <c r="AC86" s="345"/>
      <c r="AD86" s="83"/>
    </row>
    <row r="87" spans="1:30" ht="18" customHeight="1">
      <c r="A87" s="90"/>
      <c r="B87" s="107"/>
      <c r="C87" s="108"/>
      <c r="D87" s="42"/>
      <c r="E87" s="43" t="s">
        <v>329</v>
      </c>
      <c r="F87" s="184" t="s">
        <v>346</v>
      </c>
      <c r="G87" s="74">
        <v>1</v>
      </c>
      <c r="H87" s="74">
        <v>30</v>
      </c>
      <c r="I87" s="45">
        <v>0</v>
      </c>
      <c r="J87" s="80">
        <v>40</v>
      </c>
      <c r="K87" s="87">
        <f t="shared" si="3"/>
        <v>1.2</v>
      </c>
      <c r="L87" s="87">
        <f t="shared" si="4"/>
        <v>0</v>
      </c>
      <c r="M87" s="46">
        <f t="shared" si="5"/>
        <v>36</v>
      </c>
      <c r="N87" s="345"/>
      <c r="O87" s="345"/>
      <c r="P87" s="345"/>
      <c r="Q87" s="345"/>
      <c r="R87" s="345"/>
      <c r="S87" s="345"/>
      <c r="T87" s="345"/>
      <c r="U87" s="345"/>
      <c r="V87" s="345"/>
      <c r="W87" s="345"/>
      <c r="X87" s="345"/>
      <c r="Y87" s="345"/>
      <c r="Z87" s="345"/>
      <c r="AA87" s="345"/>
      <c r="AB87" s="345"/>
      <c r="AC87" s="345"/>
      <c r="AD87" s="83"/>
    </row>
    <row r="88" spans="1:30" ht="18" customHeight="1">
      <c r="A88" s="121"/>
      <c r="B88" s="107"/>
      <c r="C88" s="108"/>
      <c r="D88" s="42"/>
      <c r="E88" s="43" t="s">
        <v>329</v>
      </c>
      <c r="F88" s="44" t="s">
        <v>349</v>
      </c>
      <c r="G88" s="74">
        <v>1</v>
      </c>
      <c r="H88" s="74">
        <v>30</v>
      </c>
      <c r="I88" s="45">
        <v>0</v>
      </c>
      <c r="J88" s="80">
        <v>40</v>
      </c>
      <c r="K88" s="87">
        <f t="shared" si="3"/>
        <v>1.2</v>
      </c>
      <c r="L88" s="87">
        <f t="shared" si="4"/>
        <v>0</v>
      </c>
      <c r="M88" s="46">
        <f t="shared" si="5"/>
        <v>36</v>
      </c>
      <c r="N88" s="355"/>
      <c r="O88" s="355"/>
      <c r="P88" s="355"/>
      <c r="Q88" s="355"/>
      <c r="R88" s="355"/>
      <c r="S88" s="355"/>
      <c r="T88" s="355"/>
      <c r="U88" s="355"/>
      <c r="V88" s="355"/>
      <c r="W88" s="355"/>
      <c r="X88" s="355"/>
      <c r="Y88" s="355"/>
      <c r="Z88" s="355"/>
      <c r="AA88" s="355"/>
      <c r="AB88" s="355"/>
      <c r="AC88" s="355"/>
      <c r="AD88" s="83"/>
    </row>
    <row r="89" spans="1:30" ht="18" hidden="1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>
        <f t="shared" si="3"/>
        <v>0</v>
      </c>
      <c r="L89" s="87">
        <f t="shared" si="4"/>
        <v>0</v>
      </c>
      <c r="M89" s="46">
        <f t="shared" si="5"/>
        <v>0</v>
      </c>
      <c r="N89" s="355"/>
      <c r="O89" s="355"/>
      <c r="P89" s="355"/>
      <c r="Q89" s="355"/>
      <c r="R89" s="355"/>
      <c r="S89" s="355"/>
      <c r="T89" s="355"/>
      <c r="U89" s="355"/>
      <c r="V89" s="355"/>
      <c r="W89" s="355"/>
      <c r="X89" s="355"/>
      <c r="Y89" s="355"/>
      <c r="Z89" s="355"/>
      <c r="AA89" s="355"/>
      <c r="AB89" s="355"/>
      <c r="AC89" s="355"/>
      <c r="AD89" s="83"/>
    </row>
    <row r="90" spans="1:30" ht="18" hidden="1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>
        <f t="shared" si="3"/>
        <v>0</v>
      </c>
      <c r="L90" s="87">
        <f t="shared" si="4"/>
        <v>0</v>
      </c>
      <c r="M90" s="46">
        <f t="shared" si="5"/>
        <v>0</v>
      </c>
      <c r="N90" s="345"/>
      <c r="O90" s="345"/>
      <c r="P90" s="345"/>
      <c r="Q90" s="345"/>
      <c r="R90" s="345"/>
      <c r="S90" s="345"/>
      <c r="T90" s="345"/>
      <c r="U90" s="345"/>
      <c r="V90" s="345"/>
      <c r="W90" s="345"/>
      <c r="X90" s="345"/>
      <c r="Y90" s="345"/>
      <c r="Z90" s="345"/>
      <c r="AA90" s="345"/>
      <c r="AB90" s="345"/>
      <c r="AC90" s="345"/>
      <c r="AD90" s="83"/>
    </row>
    <row r="91" spans="1:30" ht="18" customHeight="1">
      <c r="A91" s="104">
        <v>5</v>
      </c>
      <c r="B91" s="60" t="s">
        <v>86</v>
      </c>
      <c r="C91" s="61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si="3"/>
        <v>1.3</v>
      </c>
      <c r="L91" s="87">
        <f t="shared" si="4"/>
        <v>1.2</v>
      </c>
      <c r="M91" s="46">
        <f t="shared" si="5"/>
        <v>46.5</v>
      </c>
      <c r="N91" s="349">
        <v>67.5</v>
      </c>
      <c r="O91" s="351">
        <v>0</v>
      </c>
      <c r="P91" s="353">
        <f>SUM(M91:M111)+N91+O91</f>
        <v>1180.5</v>
      </c>
      <c r="Q91" s="351">
        <v>0</v>
      </c>
      <c r="R91" s="353">
        <v>0</v>
      </c>
      <c r="S91" s="347">
        <v>450</v>
      </c>
      <c r="T91" s="351">
        <v>450</v>
      </c>
      <c r="U91" s="347">
        <v>112</v>
      </c>
      <c r="V91" s="380">
        <v>112</v>
      </c>
      <c r="W91" s="347">
        <v>56</v>
      </c>
      <c r="X91" s="351">
        <v>56</v>
      </c>
      <c r="Y91" s="353">
        <f>ROUND((P91-T91),1)</f>
        <v>730.5</v>
      </c>
      <c r="Z91" s="392">
        <f>IF(OR(SUM(V91:V111)="",SUM(Q91:Q111)=""),0,IF(OR(SUM(U91:U111)=320,SUM(V91:V111)&gt;0),ROUND((SUM(Q91:Q111)-SUM(V91:V111)),1),0))</f>
        <v>-112</v>
      </c>
      <c r="AA91" s="392">
        <f>IF(OR(SUM(X91:X111)="",SUM(R91:R111)=""),0,IF(OR(SUM(W91:W111)=160,SUM(X91:X111)&gt;0),ROUND((SUM(R91:R111)-SUM(X91:X111)),1),0))</f>
        <v>-56</v>
      </c>
      <c r="AB91" s="393"/>
      <c r="AC91" s="398">
        <f>SUM(Y91:AA111)</f>
        <v>562.5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249</v>
      </c>
      <c r="G92" s="74">
        <v>1</v>
      </c>
      <c r="H92" s="81">
        <v>15</v>
      </c>
      <c r="I92" s="82">
        <v>30</v>
      </c>
      <c r="J92" s="80">
        <v>70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345"/>
      <c r="O92" s="345"/>
      <c r="P92" s="345"/>
      <c r="Q92" s="345"/>
      <c r="R92" s="345"/>
      <c r="S92" s="345"/>
      <c r="T92" s="345"/>
      <c r="U92" s="345"/>
      <c r="V92" s="345"/>
      <c r="W92" s="345"/>
      <c r="X92" s="345"/>
      <c r="Y92" s="345"/>
      <c r="Z92" s="345"/>
      <c r="AA92" s="345"/>
      <c r="AB92" s="345"/>
      <c r="AC92" s="345"/>
      <c r="AD92" s="83"/>
    </row>
    <row r="93" spans="1:30" s="258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3"/>
        <v>1.2</v>
      </c>
      <c r="L93" s="87">
        <f t="shared" si="4"/>
        <v>0</v>
      </c>
      <c r="M93" s="46">
        <f t="shared" si="5"/>
        <v>36</v>
      </c>
      <c r="N93" s="355"/>
      <c r="O93" s="355"/>
      <c r="P93" s="355"/>
      <c r="Q93" s="355"/>
      <c r="R93" s="355"/>
      <c r="S93" s="355"/>
      <c r="T93" s="355"/>
      <c r="U93" s="355"/>
      <c r="V93" s="355"/>
      <c r="W93" s="355"/>
      <c r="X93" s="355"/>
      <c r="Y93" s="355"/>
      <c r="Z93" s="355"/>
      <c r="AA93" s="355"/>
      <c r="AB93" s="355"/>
      <c r="AC93" s="355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3"/>
        <v>0</v>
      </c>
      <c r="L94" s="87">
        <f t="shared" si="4"/>
        <v>1.1000000000000001</v>
      </c>
      <c r="M94" s="46">
        <f t="shared" si="5"/>
        <v>49.5</v>
      </c>
      <c r="N94" s="345"/>
      <c r="O94" s="345"/>
      <c r="P94" s="345"/>
      <c r="Q94" s="345"/>
      <c r="R94" s="345"/>
      <c r="S94" s="345"/>
      <c r="T94" s="345"/>
      <c r="U94" s="345"/>
      <c r="V94" s="345"/>
      <c r="W94" s="345"/>
      <c r="X94" s="345"/>
      <c r="Y94" s="345"/>
      <c r="Z94" s="345"/>
      <c r="AA94" s="345"/>
      <c r="AB94" s="345"/>
      <c r="AC94" s="345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250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3"/>
        <v>1.2</v>
      </c>
      <c r="L95" s="87">
        <f t="shared" si="4"/>
        <v>1.2</v>
      </c>
      <c r="M95" s="46">
        <f t="shared" si="5"/>
        <v>45</v>
      </c>
      <c r="N95" s="345"/>
      <c r="O95" s="345"/>
      <c r="P95" s="345"/>
      <c r="Q95" s="345"/>
      <c r="R95" s="345"/>
      <c r="S95" s="345"/>
      <c r="T95" s="345"/>
      <c r="U95" s="345"/>
      <c r="V95" s="345"/>
      <c r="W95" s="345"/>
      <c r="X95" s="345"/>
      <c r="Y95" s="345"/>
      <c r="Z95" s="345"/>
      <c r="AA95" s="345"/>
      <c r="AB95" s="345"/>
      <c r="AC95" s="345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250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45"/>
      <c r="O96" s="345"/>
      <c r="P96" s="345"/>
      <c r="Q96" s="345"/>
      <c r="R96" s="345"/>
      <c r="S96" s="345"/>
      <c r="T96" s="345"/>
      <c r="U96" s="345"/>
      <c r="V96" s="345"/>
      <c r="W96" s="345"/>
      <c r="X96" s="345"/>
      <c r="Y96" s="345"/>
      <c r="Z96" s="345"/>
      <c r="AA96" s="345"/>
      <c r="AB96" s="345"/>
      <c r="AC96" s="345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250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45"/>
      <c r="O97" s="345"/>
      <c r="P97" s="345"/>
      <c r="Q97" s="345"/>
      <c r="R97" s="345"/>
      <c r="S97" s="345"/>
      <c r="T97" s="345"/>
      <c r="U97" s="345"/>
      <c r="V97" s="345"/>
      <c r="W97" s="345"/>
      <c r="X97" s="345"/>
      <c r="Y97" s="345"/>
      <c r="Z97" s="345"/>
      <c r="AA97" s="345"/>
      <c r="AB97" s="345"/>
      <c r="AC97" s="345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250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3"/>
        <v>1</v>
      </c>
      <c r="L98" s="87">
        <f t="shared" si="4"/>
        <v>1</v>
      </c>
      <c r="M98" s="46">
        <f t="shared" si="5"/>
        <v>37.5</v>
      </c>
      <c r="N98" s="345"/>
      <c r="O98" s="345"/>
      <c r="P98" s="345"/>
      <c r="Q98" s="345"/>
      <c r="R98" s="345"/>
      <c r="S98" s="345"/>
      <c r="T98" s="345"/>
      <c r="U98" s="345"/>
      <c r="V98" s="345"/>
      <c r="W98" s="345"/>
      <c r="X98" s="345"/>
      <c r="Y98" s="345"/>
      <c r="Z98" s="345"/>
      <c r="AA98" s="345"/>
      <c r="AB98" s="345"/>
      <c r="AC98" s="345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250</v>
      </c>
      <c r="F99" s="44" t="s">
        <v>251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3"/>
        <v>1.3</v>
      </c>
      <c r="L99" s="87">
        <f t="shared" si="4"/>
        <v>1.2</v>
      </c>
      <c r="M99" s="46">
        <f t="shared" si="5"/>
        <v>46.5</v>
      </c>
      <c r="N99" s="345"/>
      <c r="O99" s="345"/>
      <c r="P99" s="345"/>
      <c r="Q99" s="345"/>
      <c r="R99" s="345"/>
      <c r="S99" s="345"/>
      <c r="T99" s="345"/>
      <c r="U99" s="345"/>
      <c r="V99" s="345"/>
      <c r="W99" s="345"/>
      <c r="X99" s="345"/>
      <c r="Y99" s="345"/>
      <c r="Z99" s="345"/>
      <c r="AA99" s="345"/>
      <c r="AB99" s="345"/>
      <c r="AC99" s="345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250</v>
      </c>
      <c r="F100" s="44" t="s">
        <v>252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3"/>
        <v>1.2</v>
      </c>
      <c r="L100" s="87">
        <f t="shared" si="4"/>
        <v>1.2</v>
      </c>
      <c r="M100" s="46">
        <f t="shared" si="5"/>
        <v>45</v>
      </c>
      <c r="N100" s="355"/>
      <c r="O100" s="355"/>
      <c r="P100" s="355"/>
      <c r="Q100" s="355"/>
      <c r="R100" s="355"/>
      <c r="S100" s="355"/>
      <c r="T100" s="355"/>
      <c r="U100" s="355"/>
      <c r="V100" s="355"/>
      <c r="W100" s="355"/>
      <c r="X100" s="355"/>
      <c r="Y100" s="355"/>
      <c r="Z100" s="355"/>
      <c r="AA100" s="355"/>
      <c r="AB100" s="355"/>
      <c r="AC100" s="355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253</v>
      </c>
      <c r="F101" s="44" t="s">
        <v>254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3"/>
        <v>1.2</v>
      </c>
      <c r="L101" s="87">
        <f t="shared" si="4"/>
        <v>1.2</v>
      </c>
      <c r="M101" s="46">
        <f t="shared" si="5"/>
        <v>63</v>
      </c>
      <c r="N101" s="355"/>
      <c r="O101" s="355"/>
      <c r="P101" s="355"/>
      <c r="Q101" s="355"/>
      <c r="R101" s="355"/>
      <c r="S101" s="355"/>
      <c r="T101" s="355"/>
      <c r="U101" s="355"/>
      <c r="V101" s="355"/>
      <c r="W101" s="355"/>
      <c r="X101" s="355"/>
      <c r="Y101" s="355"/>
      <c r="Z101" s="355"/>
      <c r="AA101" s="355"/>
      <c r="AB101" s="355"/>
      <c r="AC101" s="355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253</v>
      </c>
      <c r="F102" s="44" t="s">
        <v>255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55"/>
      <c r="O102" s="355"/>
      <c r="P102" s="355"/>
      <c r="Q102" s="355"/>
      <c r="R102" s="355"/>
      <c r="S102" s="355"/>
      <c r="T102" s="355"/>
      <c r="U102" s="355"/>
      <c r="V102" s="355"/>
      <c r="W102" s="355"/>
      <c r="X102" s="355"/>
      <c r="Y102" s="355"/>
      <c r="Z102" s="355"/>
      <c r="AA102" s="355"/>
      <c r="AB102" s="355"/>
      <c r="AC102" s="355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250</v>
      </c>
      <c r="F103" s="44" t="s">
        <v>256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3"/>
        <v>1.3</v>
      </c>
      <c r="L103" s="87">
        <f t="shared" si="4"/>
        <v>0</v>
      </c>
      <c r="M103" s="46">
        <f t="shared" si="5"/>
        <v>58.5</v>
      </c>
      <c r="N103" s="355"/>
      <c r="O103" s="355"/>
      <c r="P103" s="355"/>
      <c r="Q103" s="355"/>
      <c r="R103" s="355"/>
      <c r="S103" s="355"/>
      <c r="T103" s="355"/>
      <c r="U103" s="355"/>
      <c r="V103" s="355"/>
      <c r="W103" s="355"/>
      <c r="X103" s="355"/>
      <c r="Y103" s="355"/>
      <c r="Z103" s="355"/>
      <c r="AA103" s="355"/>
      <c r="AB103" s="355"/>
      <c r="AC103" s="355"/>
      <c r="AD103" s="83"/>
    </row>
    <row r="104" spans="1:30" ht="18" customHeight="1">
      <c r="A104" s="90"/>
      <c r="B104" s="107"/>
      <c r="C104" s="108"/>
      <c r="D104" s="42" t="s">
        <v>257</v>
      </c>
      <c r="E104" s="43" t="s">
        <v>218</v>
      </c>
      <c r="F104" s="44" t="s">
        <v>258</v>
      </c>
      <c r="G104" s="74"/>
      <c r="H104" s="81"/>
      <c r="I104" s="82"/>
      <c r="J104" s="80"/>
      <c r="K104" s="87">
        <f t="shared" si="3"/>
        <v>0</v>
      </c>
      <c r="L104" s="87">
        <f t="shared" si="4"/>
        <v>0</v>
      </c>
      <c r="M104" s="46">
        <f t="shared" si="5"/>
        <v>0</v>
      </c>
      <c r="N104" s="345"/>
      <c r="O104" s="345"/>
      <c r="P104" s="345"/>
      <c r="Q104" s="345"/>
      <c r="R104" s="345"/>
      <c r="S104" s="345"/>
      <c r="T104" s="345"/>
      <c r="U104" s="345"/>
      <c r="V104" s="345"/>
      <c r="W104" s="345"/>
      <c r="X104" s="345"/>
      <c r="Y104" s="345"/>
      <c r="Z104" s="345"/>
      <c r="AA104" s="345"/>
      <c r="AB104" s="345"/>
      <c r="AC104" s="345"/>
      <c r="AD104" s="83"/>
    </row>
    <row r="105" spans="1:30" ht="18" customHeight="1">
      <c r="A105" s="90"/>
      <c r="B105" s="107"/>
      <c r="C105" s="108"/>
      <c r="D105" s="42"/>
      <c r="E105" s="43" t="s">
        <v>250</v>
      </c>
      <c r="F105" s="44" t="s">
        <v>163</v>
      </c>
      <c r="G105" s="74">
        <v>1</v>
      </c>
      <c r="H105" s="81">
        <v>45</v>
      </c>
      <c r="I105" s="82">
        <v>0</v>
      </c>
      <c r="J105" s="80">
        <v>10</v>
      </c>
      <c r="K105" s="87">
        <f t="shared" si="3"/>
        <v>1</v>
      </c>
      <c r="L105" s="87">
        <f t="shared" si="4"/>
        <v>0</v>
      </c>
      <c r="M105" s="46">
        <f t="shared" si="5"/>
        <v>45</v>
      </c>
      <c r="N105" s="345"/>
      <c r="O105" s="345"/>
      <c r="P105" s="345"/>
      <c r="Q105" s="345"/>
      <c r="R105" s="345"/>
      <c r="S105" s="345"/>
      <c r="T105" s="345"/>
      <c r="U105" s="345"/>
      <c r="V105" s="345"/>
      <c r="W105" s="345"/>
      <c r="X105" s="345"/>
      <c r="Y105" s="345"/>
      <c r="Z105" s="345"/>
      <c r="AA105" s="345"/>
      <c r="AB105" s="345"/>
      <c r="AC105" s="345"/>
      <c r="AD105" s="83"/>
    </row>
    <row r="106" spans="1:30" ht="18" customHeight="1">
      <c r="A106" s="90"/>
      <c r="B106" s="107"/>
      <c r="C106" s="108"/>
      <c r="D106" s="42"/>
      <c r="E106" s="43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45</v>
      </c>
      <c r="N106" s="345"/>
      <c r="O106" s="345"/>
      <c r="P106" s="345"/>
      <c r="Q106" s="345"/>
      <c r="R106" s="345"/>
      <c r="S106" s="345"/>
      <c r="T106" s="345"/>
      <c r="U106" s="345"/>
      <c r="V106" s="345"/>
      <c r="W106" s="345"/>
      <c r="X106" s="345"/>
      <c r="Y106" s="345"/>
      <c r="Z106" s="345"/>
      <c r="AA106" s="345"/>
      <c r="AB106" s="345"/>
      <c r="AC106" s="345"/>
      <c r="AD106" s="83"/>
    </row>
    <row r="107" spans="1:30" ht="18" customHeight="1">
      <c r="A107" s="90"/>
      <c r="B107" s="107"/>
      <c r="C107" s="108"/>
      <c r="D107" s="42"/>
      <c r="E107" s="43" t="s">
        <v>250</v>
      </c>
      <c r="F107" s="44" t="s">
        <v>185</v>
      </c>
      <c r="G107" s="74">
        <v>2</v>
      </c>
      <c r="H107" s="81">
        <v>15</v>
      </c>
      <c r="I107" s="82">
        <v>30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45</v>
      </c>
      <c r="N107" s="345"/>
      <c r="O107" s="345"/>
      <c r="P107" s="345"/>
      <c r="Q107" s="345"/>
      <c r="R107" s="345"/>
      <c r="S107" s="345"/>
      <c r="T107" s="345"/>
      <c r="U107" s="345"/>
      <c r="V107" s="345"/>
      <c r="W107" s="345"/>
      <c r="X107" s="345"/>
      <c r="Y107" s="345"/>
      <c r="Z107" s="345"/>
      <c r="AA107" s="345"/>
      <c r="AB107" s="345"/>
      <c r="AC107" s="345"/>
      <c r="AD107" s="83"/>
    </row>
    <row r="108" spans="1:30" s="225" customFormat="1" ht="18" customHeight="1">
      <c r="A108" s="121"/>
      <c r="B108" s="107"/>
      <c r="C108" s="108"/>
      <c r="D108" s="42"/>
      <c r="E108" s="43" t="s">
        <v>394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3"/>
        <v>1.2</v>
      </c>
      <c r="L108" s="87">
        <f t="shared" si="4"/>
        <v>1.2</v>
      </c>
      <c r="M108" s="46">
        <f t="shared" si="5"/>
        <v>81</v>
      </c>
      <c r="N108" s="355"/>
      <c r="O108" s="355"/>
      <c r="P108" s="355"/>
      <c r="Q108" s="355"/>
      <c r="R108" s="355"/>
      <c r="S108" s="355"/>
      <c r="T108" s="355"/>
      <c r="U108" s="355"/>
      <c r="V108" s="355"/>
      <c r="W108" s="355"/>
      <c r="X108" s="355"/>
      <c r="Y108" s="355"/>
      <c r="Z108" s="355"/>
      <c r="AA108" s="355"/>
      <c r="AB108" s="355"/>
      <c r="AC108" s="355"/>
      <c r="AD108" s="83"/>
    </row>
    <row r="109" spans="1:30" s="206" customFormat="1" ht="18" customHeight="1">
      <c r="A109" s="121"/>
      <c r="B109" s="107"/>
      <c r="C109" s="108"/>
      <c r="D109" s="42"/>
      <c r="E109" s="43" t="s">
        <v>161</v>
      </c>
      <c r="F109" s="44" t="s">
        <v>375</v>
      </c>
      <c r="G109" s="74">
        <v>2</v>
      </c>
      <c r="H109" s="81">
        <v>30</v>
      </c>
      <c r="I109" s="82">
        <v>60</v>
      </c>
      <c r="J109" s="80">
        <v>40</v>
      </c>
      <c r="K109" s="87">
        <f t="shared" si="3"/>
        <v>1.2</v>
      </c>
      <c r="L109" s="87">
        <f t="shared" si="4"/>
        <v>1.2</v>
      </c>
      <c r="M109" s="46">
        <f t="shared" si="5"/>
        <v>90</v>
      </c>
      <c r="N109" s="355"/>
      <c r="O109" s="355"/>
      <c r="P109" s="355"/>
      <c r="Q109" s="355"/>
      <c r="R109" s="355"/>
      <c r="S109" s="355"/>
      <c r="T109" s="355"/>
      <c r="U109" s="355"/>
      <c r="V109" s="355"/>
      <c r="W109" s="355"/>
      <c r="X109" s="355"/>
      <c r="Y109" s="355"/>
      <c r="Z109" s="355"/>
      <c r="AA109" s="355"/>
      <c r="AB109" s="355"/>
      <c r="AC109" s="355"/>
      <c r="AD109" s="83"/>
    </row>
    <row r="110" spans="1:30" ht="18" customHeight="1">
      <c r="A110" s="90"/>
      <c r="B110" s="107"/>
      <c r="C110" s="108"/>
      <c r="D110" s="42"/>
      <c r="E110" s="43" t="s">
        <v>161</v>
      </c>
      <c r="F110" s="44" t="s">
        <v>376</v>
      </c>
      <c r="G110" s="74">
        <v>2</v>
      </c>
      <c r="H110" s="81">
        <v>30</v>
      </c>
      <c r="I110" s="82">
        <v>60</v>
      </c>
      <c r="J110" s="80">
        <v>40</v>
      </c>
      <c r="K110" s="87">
        <f t="shared" si="3"/>
        <v>1.2</v>
      </c>
      <c r="L110" s="87">
        <f t="shared" si="4"/>
        <v>1.2</v>
      </c>
      <c r="M110" s="46">
        <f t="shared" si="5"/>
        <v>90</v>
      </c>
      <c r="N110" s="345"/>
      <c r="O110" s="345"/>
      <c r="P110" s="345"/>
      <c r="Q110" s="345"/>
      <c r="R110" s="345"/>
      <c r="S110" s="345"/>
      <c r="T110" s="345"/>
      <c r="U110" s="345"/>
      <c r="V110" s="345"/>
      <c r="W110" s="345"/>
      <c r="X110" s="345"/>
      <c r="Y110" s="345"/>
      <c r="Z110" s="345"/>
      <c r="AA110" s="345"/>
      <c r="AB110" s="345"/>
      <c r="AC110" s="345"/>
      <c r="AD110" s="83"/>
    </row>
    <row r="111" spans="1:30" s="258" customFormat="1" ht="18" customHeight="1">
      <c r="A111" s="121"/>
      <c r="B111" s="107"/>
      <c r="C111" s="108"/>
      <c r="D111" s="42"/>
      <c r="E111" s="43" t="s">
        <v>161</v>
      </c>
      <c r="F111" s="44" t="s">
        <v>390</v>
      </c>
      <c r="G111" s="74">
        <v>2</v>
      </c>
      <c r="H111" s="81">
        <v>30</v>
      </c>
      <c r="I111" s="82">
        <v>60</v>
      </c>
      <c r="J111" s="80">
        <v>40</v>
      </c>
      <c r="K111" s="87">
        <f t="shared" si="3"/>
        <v>1.2</v>
      </c>
      <c r="L111" s="87">
        <f t="shared" si="4"/>
        <v>1.2</v>
      </c>
      <c r="M111" s="46">
        <f t="shared" si="5"/>
        <v>90</v>
      </c>
      <c r="N111" s="355"/>
      <c r="O111" s="355"/>
      <c r="P111" s="355"/>
      <c r="Q111" s="355"/>
      <c r="R111" s="355"/>
      <c r="S111" s="355"/>
      <c r="T111" s="355"/>
      <c r="U111" s="355"/>
      <c r="V111" s="355"/>
      <c r="W111" s="355"/>
      <c r="X111" s="355"/>
      <c r="Y111" s="355"/>
      <c r="Z111" s="355"/>
      <c r="AA111" s="355"/>
      <c r="AB111" s="355"/>
      <c r="AC111" s="355"/>
      <c r="AD111" s="83"/>
    </row>
    <row r="112" spans="1:30" ht="18" customHeight="1">
      <c r="A112" s="104">
        <v>6</v>
      </c>
      <c r="B112" s="91" t="s">
        <v>88</v>
      </c>
      <c r="C112" s="101" t="s">
        <v>89</v>
      </c>
      <c r="D112" s="42" t="s">
        <v>222</v>
      </c>
      <c r="E112" s="43" t="s">
        <v>186</v>
      </c>
      <c r="F112" s="44" t="s">
        <v>380</v>
      </c>
      <c r="G112" s="111">
        <v>1</v>
      </c>
      <c r="H112" s="140">
        <v>15</v>
      </c>
      <c r="I112" s="140">
        <v>60</v>
      </c>
      <c r="J112" s="80">
        <v>43</v>
      </c>
      <c r="K112" s="87">
        <f t="shared" si="3"/>
        <v>1.2</v>
      </c>
      <c r="L112" s="87">
        <f t="shared" si="4"/>
        <v>1.2</v>
      </c>
      <c r="M112" s="46">
        <f t="shared" si="5"/>
        <v>72</v>
      </c>
      <c r="N112" s="377">
        <v>67.5</v>
      </c>
      <c r="O112" s="377">
        <v>0</v>
      </c>
      <c r="P112" s="378">
        <f>SUM(M112:M130)+N112+O112</f>
        <v>844.5</v>
      </c>
      <c r="Q112" s="364">
        <v>0</v>
      </c>
      <c r="R112" s="378">
        <v>0</v>
      </c>
      <c r="S112" s="367">
        <v>450</v>
      </c>
      <c r="T112" s="364">
        <v>450</v>
      </c>
      <c r="U112" s="367">
        <v>112</v>
      </c>
      <c r="V112" s="364">
        <v>112</v>
      </c>
      <c r="W112" s="367">
        <v>56</v>
      </c>
      <c r="X112" s="364">
        <v>56</v>
      </c>
      <c r="Y112" s="378">
        <f>ROUND((P112-T112),1)</f>
        <v>394.5</v>
      </c>
      <c r="Z112" s="405">
        <f>IF(OR(SUM(V112:V130)="",SUM(Q112:Q130)=""),0,IF(OR(SUM(U112:U130)=320,SUM(V112:V130)&gt;0),ROUND((SUM(Q112:Q130)-SUM(V112:V130)),1),0))</f>
        <v>-112</v>
      </c>
      <c r="AA112" s="405">
        <f>IF(OR(SUM(X112:X130)="",SUM(R112:R130)=""),0,IF(OR(SUM(W112:W130)=160,SUM(X112:X130)&gt;0),ROUND((SUM(R112:R130)-SUM(X112:X130)),1),0))</f>
        <v>-56</v>
      </c>
      <c r="AB112" s="364"/>
      <c r="AC112" s="400">
        <f>SUM(Y112:AA130)</f>
        <v>226.5</v>
      </c>
      <c r="AD112" s="83"/>
    </row>
    <row r="113" spans="1:30" ht="18" customHeight="1">
      <c r="A113" s="90"/>
      <c r="B113" s="84"/>
      <c r="C113" s="85"/>
      <c r="D113" s="42" t="s">
        <v>223</v>
      </c>
      <c r="E113" s="43" t="s">
        <v>161</v>
      </c>
      <c r="F113" s="44" t="s">
        <v>224</v>
      </c>
      <c r="G113" s="141">
        <v>1</v>
      </c>
      <c r="H113" s="142">
        <v>30</v>
      </c>
      <c r="I113" s="142">
        <v>0</v>
      </c>
      <c r="J113" s="80">
        <v>72</v>
      </c>
      <c r="K113" s="87">
        <f t="shared" si="3"/>
        <v>1.3</v>
      </c>
      <c r="L113" s="87">
        <f t="shared" si="4"/>
        <v>0</v>
      </c>
      <c r="M113" s="46">
        <f t="shared" si="5"/>
        <v>39</v>
      </c>
      <c r="N113" s="343"/>
      <c r="O113" s="343"/>
      <c r="P113" s="343"/>
      <c r="Q113" s="343"/>
      <c r="R113" s="343"/>
      <c r="S113" s="343"/>
      <c r="T113" s="343"/>
      <c r="U113" s="343"/>
      <c r="V113" s="343"/>
      <c r="W113" s="343"/>
      <c r="X113" s="343"/>
      <c r="Y113" s="343"/>
      <c r="Z113" s="343"/>
      <c r="AA113" s="343"/>
      <c r="AB113" s="343"/>
      <c r="AC113" s="343"/>
      <c r="AD113" s="83"/>
    </row>
    <row r="114" spans="1:30" ht="18" customHeight="1">
      <c r="A114" s="90"/>
      <c r="B114" s="84"/>
      <c r="C114" s="85"/>
      <c r="D114" s="42" t="s">
        <v>223</v>
      </c>
      <c r="E114" s="43" t="s">
        <v>225</v>
      </c>
      <c r="F114" s="44" t="s">
        <v>224</v>
      </c>
      <c r="G114" s="141">
        <v>1</v>
      </c>
      <c r="H114" s="142">
        <v>0</v>
      </c>
      <c r="I114" s="142">
        <v>60</v>
      </c>
      <c r="J114" s="80">
        <v>36</v>
      </c>
      <c r="K114" s="87">
        <f t="shared" si="3"/>
        <v>0</v>
      </c>
      <c r="L114" s="87">
        <f t="shared" si="4"/>
        <v>1.2</v>
      </c>
      <c r="M114" s="46">
        <f t="shared" si="5"/>
        <v>54</v>
      </c>
      <c r="N114" s="343"/>
      <c r="O114" s="343"/>
      <c r="P114" s="343"/>
      <c r="Q114" s="343"/>
      <c r="R114" s="343"/>
      <c r="S114" s="343"/>
      <c r="T114" s="343"/>
      <c r="U114" s="343"/>
      <c r="V114" s="343"/>
      <c r="W114" s="343"/>
      <c r="X114" s="343"/>
      <c r="Y114" s="343"/>
      <c r="Z114" s="343"/>
      <c r="AA114" s="343"/>
      <c r="AB114" s="343"/>
      <c r="AC114" s="343"/>
      <c r="AD114" s="83"/>
    </row>
    <row r="115" spans="1:30" ht="18" customHeight="1">
      <c r="A115" s="90"/>
      <c r="B115" s="84"/>
      <c r="C115" s="85"/>
      <c r="D115" s="42" t="s">
        <v>223</v>
      </c>
      <c r="E115" s="43" t="s">
        <v>226</v>
      </c>
      <c r="F115" s="44" t="s">
        <v>224</v>
      </c>
      <c r="G115" s="141">
        <v>1</v>
      </c>
      <c r="H115" s="142">
        <v>0</v>
      </c>
      <c r="I115" s="142">
        <v>60</v>
      </c>
      <c r="J115" s="80">
        <v>36</v>
      </c>
      <c r="K115" s="87">
        <f t="shared" si="3"/>
        <v>0</v>
      </c>
      <c r="L115" s="87">
        <f t="shared" si="4"/>
        <v>1.2</v>
      </c>
      <c r="M115" s="46">
        <f t="shared" si="5"/>
        <v>54</v>
      </c>
      <c r="N115" s="343"/>
      <c r="O115" s="343"/>
      <c r="P115" s="343"/>
      <c r="Q115" s="343"/>
      <c r="R115" s="343"/>
      <c r="S115" s="343"/>
      <c r="T115" s="343"/>
      <c r="U115" s="343"/>
      <c r="V115" s="343"/>
      <c r="W115" s="343"/>
      <c r="X115" s="343"/>
      <c r="Y115" s="343"/>
      <c r="Z115" s="343"/>
      <c r="AA115" s="343"/>
      <c r="AB115" s="343"/>
      <c r="AC115" s="343"/>
      <c r="AD115" s="83"/>
    </row>
    <row r="116" spans="1:30" ht="18" customHeight="1">
      <c r="A116" s="90"/>
      <c r="B116" s="84"/>
      <c r="C116" s="85"/>
      <c r="D116" s="42" t="s">
        <v>227</v>
      </c>
      <c r="E116" s="43" t="s">
        <v>228</v>
      </c>
      <c r="F116" s="44" t="s">
        <v>146</v>
      </c>
      <c r="G116" s="141">
        <v>1</v>
      </c>
      <c r="H116" s="142">
        <v>15</v>
      </c>
      <c r="I116" s="142">
        <v>0</v>
      </c>
      <c r="J116" s="80">
        <v>57</v>
      </c>
      <c r="K116" s="87">
        <f t="shared" si="3"/>
        <v>1.2</v>
      </c>
      <c r="L116" s="87">
        <f t="shared" si="4"/>
        <v>0</v>
      </c>
      <c r="M116" s="46">
        <f t="shared" si="5"/>
        <v>18</v>
      </c>
      <c r="N116" s="343"/>
      <c r="O116" s="343"/>
      <c r="P116" s="343"/>
      <c r="Q116" s="343"/>
      <c r="R116" s="343"/>
      <c r="S116" s="343"/>
      <c r="T116" s="343"/>
      <c r="U116" s="343"/>
      <c r="V116" s="343"/>
      <c r="W116" s="343"/>
      <c r="X116" s="343"/>
      <c r="Y116" s="343"/>
      <c r="Z116" s="343"/>
      <c r="AA116" s="343"/>
      <c r="AB116" s="343"/>
      <c r="AC116" s="343"/>
      <c r="AD116" s="83"/>
    </row>
    <row r="117" spans="1:30" ht="18" customHeight="1">
      <c r="A117" s="90"/>
      <c r="B117" s="84"/>
      <c r="C117" s="85"/>
      <c r="D117" s="42" t="s">
        <v>227</v>
      </c>
      <c r="E117" s="43" t="s">
        <v>229</v>
      </c>
      <c r="F117" s="44" t="s">
        <v>146</v>
      </c>
      <c r="G117" s="141">
        <v>1</v>
      </c>
      <c r="H117" s="142">
        <v>0</v>
      </c>
      <c r="I117" s="142">
        <v>60</v>
      </c>
      <c r="J117" s="80">
        <v>29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343"/>
      <c r="O117" s="343"/>
      <c r="P117" s="343"/>
      <c r="Q117" s="343"/>
      <c r="R117" s="343"/>
      <c r="S117" s="343"/>
      <c r="T117" s="343"/>
      <c r="U117" s="343"/>
      <c r="V117" s="343"/>
      <c r="W117" s="343"/>
      <c r="X117" s="343"/>
      <c r="Y117" s="343"/>
      <c r="Z117" s="343"/>
      <c r="AA117" s="343"/>
      <c r="AB117" s="343"/>
      <c r="AC117" s="343"/>
      <c r="AD117" s="83"/>
    </row>
    <row r="118" spans="1:30" ht="18" customHeight="1">
      <c r="A118" s="90"/>
      <c r="B118" s="84"/>
      <c r="C118" s="85"/>
      <c r="D118" s="42" t="s">
        <v>227</v>
      </c>
      <c r="E118" s="43" t="s">
        <v>230</v>
      </c>
      <c r="F118" s="44" t="s">
        <v>146</v>
      </c>
      <c r="G118" s="141">
        <v>1</v>
      </c>
      <c r="H118" s="142">
        <v>0</v>
      </c>
      <c r="I118" s="142">
        <v>60</v>
      </c>
      <c r="J118" s="80">
        <v>28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343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  <c r="Z118" s="343"/>
      <c r="AA118" s="343"/>
      <c r="AB118" s="343"/>
      <c r="AC118" s="343"/>
      <c r="AD118" s="83"/>
    </row>
    <row r="119" spans="1:30" ht="18" customHeight="1">
      <c r="A119" s="90"/>
      <c r="B119" s="84"/>
      <c r="C119" s="85"/>
      <c r="D119" s="42" t="s">
        <v>231</v>
      </c>
      <c r="E119" s="43" t="s">
        <v>228</v>
      </c>
      <c r="F119" s="44" t="s">
        <v>232</v>
      </c>
      <c r="G119" s="141">
        <v>1</v>
      </c>
      <c r="H119" s="142">
        <v>15</v>
      </c>
      <c r="I119" s="142">
        <v>0</v>
      </c>
      <c r="J119" s="80">
        <v>56</v>
      </c>
      <c r="K119" s="87">
        <f t="shared" si="3"/>
        <v>1.2</v>
      </c>
      <c r="L119" s="87">
        <f t="shared" si="4"/>
        <v>0</v>
      </c>
      <c r="M119" s="46">
        <f t="shared" si="5"/>
        <v>18</v>
      </c>
      <c r="N119" s="343"/>
      <c r="O119" s="343"/>
      <c r="P119" s="343"/>
      <c r="Q119" s="343"/>
      <c r="R119" s="343"/>
      <c r="S119" s="343"/>
      <c r="T119" s="343"/>
      <c r="U119" s="343"/>
      <c r="V119" s="343"/>
      <c r="W119" s="343"/>
      <c r="X119" s="343"/>
      <c r="Y119" s="343"/>
      <c r="Z119" s="343"/>
      <c r="AA119" s="343"/>
      <c r="AB119" s="343"/>
      <c r="AC119" s="343"/>
      <c r="AD119" s="83"/>
    </row>
    <row r="120" spans="1:30" ht="18" customHeight="1">
      <c r="A120" s="90"/>
      <c r="B120" s="84"/>
      <c r="C120" s="85"/>
      <c r="D120" s="42" t="s">
        <v>231</v>
      </c>
      <c r="E120" s="43" t="s">
        <v>229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28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343"/>
      <c r="O120" s="343"/>
      <c r="P120" s="343"/>
      <c r="Q120" s="343"/>
      <c r="R120" s="343"/>
      <c r="S120" s="343"/>
      <c r="T120" s="343"/>
      <c r="U120" s="343"/>
      <c r="V120" s="343"/>
      <c r="W120" s="343"/>
      <c r="X120" s="343"/>
      <c r="Y120" s="343"/>
      <c r="Z120" s="343"/>
      <c r="AA120" s="343"/>
      <c r="AB120" s="343"/>
      <c r="AC120" s="343"/>
      <c r="AD120" s="83"/>
    </row>
    <row r="121" spans="1:30" ht="18" customHeight="1">
      <c r="A121" s="121"/>
      <c r="B121" s="84"/>
      <c r="C121" s="85"/>
      <c r="D121" s="42" t="s">
        <v>231</v>
      </c>
      <c r="E121" s="43" t="s">
        <v>230</v>
      </c>
      <c r="F121" s="44" t="s">
        <v>232</v>
      </c>
      <c r="G121" s="141">
        <v>1</v>
      </c>
      <c r="H121" s="142">
        <v>0</v>
      </c>
      <c r="I121" s="142">
        <v>60</v>
      </c>
      <c r="J121" s="80">
        <v>28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343"/>
      <c r="O121" s="343"/>
      <c r="P121" s="343"/>
      <c r="Q121" s="343"/>
      <c r="R121" s="343"/>
      <c r="S121" s="343"/>
      <c r="T121" s="343"/>
      <c r="U121" s="343"/>
      <c r="V121" s="343"/>
      <c r="W121" s="343"/>
      <c r="X121" s="343"/>
      <c r="Y121" s="343"/>
      <c r="Z121" s="343"/>
      <c r="AA121" s="343"/>
      <c r="AB121" s="343"/>
      <c r="AC121" s="343"/>
      <c r="AD121" s="83"/>
    </row>
    <row r="122" spans="1:30" ht="18" customHeight="1">
      <c r="A122" s="121"/>
      <c r="B122" s="84"/>
      <c r="C122" s="85"/>
      <c r="D122" s="42" t="s">
        <v>233</v>
      </c>
      <c r="E122" s="43" t="s">
        <v>161</v>
      </c>
      <c r="F122" s="44" t="s">
        <v>232</v>
      </c>
      <c r="G122" s="141">
        <v>1</v>
      </c>
      <c r="H122" s="142">
        <v>30</v>
      </c>
      <c r="I122" s="142">
        <v>0</v>
      </c>
      <c r="J122" s="80">
        <v>54</v>
      </c>
      <c r="K122" s="87">
        <f t="shared" si="3"/>
        <v>1.2</v>
      </c>
      <c r="L122" s="87">
        <f t="shared" si="4"/>
        <v>0</v>
      </c>
      <c r="M122" s="46">
        <f t="shared" si="5"/>
        <v>36</v>
      </c>
      <c r="N122" s="343"/>
      <c r="O122" s="343"/>
      <c r="P122" s="343"/>
      <c r="Q122" s="343"/>
      <c r="R122" s="343"/>
      <c r="S122" s="343"/>
      <c r="T122" s="343"/>
      <c r="U122" s="343"/>
      <c r="V122" s="343"/>
      <c r="W122" s="343"/>
      <c r="X122" s="343"/>
      <c r="Y122" s="343"/>
      <c r="Z122" s="343"/>
      <c r="AA122" s="343"/>
      <c r="AB122" s="343"/>
      <c r="AC122" s="343"/>
      <c r="AD122" s="83"/>
    </row>
    <row r="123" spans="1:30" ht="18" customHeight="1">
      <c r="A123" s="121"/>
      <c r="B123" s="84"/>
      <c r="C123" s="85"/>
      <c r="D123" s="42" t="s">
        <v>233</v>
      </c>
      <c r="E123" s="43" t="s">
        <v>225</v>
      </c>
      <c r="F123" s="44" t="s">
        <v>232</v>
      </c>
      <c r="G123" s="141">
        <v>1</v>
      </c>
      <c r="H123" s="142">
        <v>0</v>
      </c>
      <c r="I123" s="142">
        <v>60</v>
      </c>
      <c r="J123" s="80">
        <v>27</v>
      </c>
      <c r="K123" s="87">
        <f t="shared" si="3"/>
        <v>0</v>
      </c>
      <c r="L123" s="87">
        <f t="shared" si="4"/>
        <v>1</v>
      </c>
      <c r="M123" s="46">
        <f t="shared" si="5"/>
        <v>45</v>
      </c>
      <c r="N123" s="343"/>
      <c r="O123" s="343"/>
      <c r="P123" s="343"/>
      <c r="Q123" s="343"/>
      <c r="R123" s="343"/>
      <c r="S123" s="343"/>
      <c r="T123" s="343"/>
      <c r="U123" s="343"/>
      <c r="V123" s="343"/>
      <c r="W123" s="343"/>
      <c r="X123" s="343"/>
      <c r="Y123" s="343"/>
      <c r="Z123" s="343"/>
      <c r="AA123" s="343"/>
      <c r="AB123" s="343"/>
      <c r="AC123" s="343"/>
      <c r="AD123" s="83"/>
    </row>
    <row r="124" spans="1:30" ht="18" customHeight="1">
      <c r="A124" s="121"/>
      <c r="B124" s="84"/>
      <c r="C124" s="85"/>
      <c r="D124" s="42" t="s">
        <v>233</v>
      </c>
      <c r="E124" s="43" t="s">
        <v>226</v>
      </c>
      <c r="F124" s="44" t="s">
        <v>232</v>
      </c>
      <c r="G124" s="141">
        <v>1</v>
      </c>
      <c r="H124" s="142">
        <v>0</v>
      </c>
      <c r="I124" s="142">
        <v>60</v>
      </c>
      <c r="J124" s="80">
        <v>27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343"/>
      <c r="O124" s="343"/>
      <c r="P124" s="343"/>
      <c r="Q124" s="343"/>
      <c r="R124" s="343"/>
      <c r="S124" s="343"/>
      <c r="T124" s="343"/>
      <c r="U124" s="343"/>
      <c r="V124" s="343"/>
      <c r="W124" s="343"/>
      <c r="X124" s="343"/>
      <c r="Y124" s="343"/>
      <c r="Z124" s="343"/>
      <c r="AA124" s="343"/>
      <c r="AB124" s="343"/>
      <c r="AC124" s="343"/>
      <c r="AD124" s="83"/>
    </row>
    <row r="125" spans="1:30" ht="18" customHeight="1">
      <c r="A125" s="121"/>
      <c r="B125" s="84"/>
      <c r="C125" s="85"/>
      <c r="D125" s="42"/>
      <c r="E125" s="43" t="s">
        <v>218</v>
      </c>
      <c r="F125" s="184" t="s">
        <v>209</v>
      </c>
      <c r="G125" s="141"/>
      <c r="H125" s="142"/>
      <c r="I125" s="142"/>
      <c r="J125" s="80"/>
      <c r="K125" s="87">
        <f t="shared" si="3"/>
        <v>0</v>
      </c>
      <c r="L125" s="87">
        <f t="shared" si="4"/>
        <v>0</v>
      </c>
      <c r="M125" s="46">
        <f t="shared" si="5"/>
        <v>0</v>
      </c>
      <c r="N125" s="343"/>
      <c r="O125" s="343"/>
      <c r="P125" s="343"/>
      <c r="Q125" s="343"/>
      <c r="R125" s="343"/>
      <c r="S125" s="343"/>
      <c r="T125" s="343"/>
      <c r="U125" s="343"/>
      <c r="V125" s="343"/>
      <c r="W125" s="343"/>
      <c r="X125" s="343"/>
      <c r="Y125" s="343"/>
      <c r="Z125" s="343"/>
      <c r="AA125" s="343"/>
      <c r="AB125" s="343"/>
      <c r="AC125" s="343"/>
      <c r="AD125" s="83"/>
    </row>
    <row r="126" spans="1:30" ht="18" customHeight="1">
      <c r="A126" s="121"/>
      <c r="B126" s="84"/>
      <c r="C126" s="85"/>
      <c r="D126" s="42"/>
      <c r="E126" s="43" t="s">
        <v>345</v>
      </c>
      <c r="F126" s="44" t="s">
        <v>380</v>
      </c>
      <c r="G126" s="141">
        <v>2</v>
      </c>
      <c r="H126" s="142">
        <v>30</v>
      </c>
      <c r="I126" s="142">
        <v>60</v>
      </c>
      <c r="J126" s="80">
        <v>40</v>
      </c>
      <c r="K126" s="87">
        <f t="shared" si="3"/>
        <v>1.2</v>
      </c>
      <c r="L126" s="87">
        <f t="shared" si="4"/>
        <v>1.2</v>
      </c>
      <c r="M126" s="46">
        <f t="shared" si="5"/>
        <v>90</v>
      </c>
      <c r="N126" s="343"/>
      <c r="O126" s="343"/>
      <c r="P126" s="343"/>
      <c r="Q126" s="343"/>
      <c r="R126" s="343"/>
      <c r="S126" s="343"/>
      <c r="T126" s="343"/>
      <c r="U126" s="343"/>
      <c r="V126" s="343"/>
      <c r="W126" s="343"/>
      <c r="X126" s="343"/>
      <c r="Y126" s="343"/>
      <c r="Z126" s="343"/>
      <c r="AA126" s="343"/>
      <c r="AB126" s="343"/>
      <c r="AC126" s="343"/>
      <c r="AD126" s="83"/>
    </row>
    <row r="127" spans="1:30" ht="18" hidden="1" customHeight="1">
      <c r="A127" s="90"/>
      <c r="B127" s="84"/>
      <c r="C127" s="85"/>
      <c r="D127" s="42"/>
      <c r="E127" s="43"/>
      <c r="F127" s="44"/>
      <c r="G127" s="141"/>
      <c r="H127" s="142"/>
      <c r="I127" s="142"/>
      <c r="J127" s="80"/>
      <c r="K127" s="87"/>
      <c r="L127" s="87"/>
      <c r="M127" s="46"/>
      <c r="N127" s="343"/>
      <c r="O127" s="343"/>
      <c r="P127" s="343"/>
      <c r="Q127" s="343"/>
      <c r="R127" s="343"/>
      <c r="S127" s="343"/>
      <c r="T127" s="343"/>
      <c r="U127" s="343"/>
      <c r="V127" s="343"/>
      <c r="W127" s="343"/>
      <c r="X127" s="343"/>
      <c r="Y127" s="343"/>
      <c r="Z127" s="343"/>
      <c r="AA127" s="343"/>
      <c r="AB127" s="343"/>
      <c r="AC127" s="343"/>
      <c r="AD127" s="83"/>
    </row>
    <row r="128" spans="1:30" ht="18" customHeight="1">
      <c r="A128" s="90"/>
      <c r="B128" s="84"/>
      <c r="C128" s="85"/>
      <c r="D128" s="42"/>
      <c r="E128" s="43" t="s">
        <v>228</v>
      </c>
      <c r="F128" s="44" t="s">
        <v>235</v>
      </c>
      <c r="G128" s="141">
        <v>2</v>
      </c>
      <c r="H128" s="142">
        <v>15</v>
      </c>
      <c r="I128" s="142"/>
      <c r="J128" s="80">
        <v>40</v>
      </c>
      <c r="K128" s="87">
        <f t="shared" si="3"/>
        <v>1.2</v>
      </c>
      <c r="L128" s="87">
        <f t="shared" si="4"/>
        <v>0</v>
      </c>
      <c r="M128" s="46">
        <f t="shared" si="5"/>
        <v>18</v>
      </c>
      <c r="N128" s="343"/>
      <c r="O128" s="343"/>
      <c r="P128" s="343"/>
      <c r="Q128" s="343"/>
      <c r="R128" s="343"/>
      <c r="S128" s="343"/>
      <c r="T128" s="343"/>
      <c r="U128" s="343"/>
      <c r="V128" s="343"/>
      <c r="W128" s="343"/>
      <c r="X128" s="343"/>
      <c r="Y128" s="343"/>
      <c r="Z128" s="343"/>
      <c r="AA128" s="343"/>
      <c r="AB128" s="343"/>
      <c r="AC128" s="343"/>
      <c r="AD128" s="83"/>
    </row>
    <row r="129" spans="1:30" s="225" customFormat="1" ht="18" customHeight="1">
      <c r="A129" s="121"/>
      <c r="B129" s="84"/>
      <c r="C129" s="85"/>
      <c r="D129" s="42"/>
      <c r="E129" s="43" t="s">
        <v>491</v>
      </c>
      <c r="F129" s="44" t="s">
        <v>485</v>
      </c>
      <c r="G129" s="141">
        <v>2</v>
      </c>
      <c r="H129" s="142"/>
      <c r="I129" s="142">
        <v>60</v>
      </c>
      <c r="J129" s="80">
        <v>40</v>
      </c>
      <c r="K129" s="87">
        <f t="shared" si="3"/>
        <v>0</v>
      </c>
      <c r="L129" s="87">
        <f t="shared" si="4"/>
        <v>1.2</v>
      </c>
      <c r="M129" s="46">
        <f t="shared" si="5"/>
        <v>54</v>
      </c>
      <c r="N129" s="343"/>
      <c r="O129" s="343"/>
      <c r="P129" s="343"/>
      <c r="Q129" s="343"/>
      <c r="R129" s="343"/>
      <c r="S129" s="343"/>
      <c r="T129" s="343"/>
      <c r="U129" s="343"/>
      <c r="V129" s="343"/>
      <c r="W129" s="343"/>
      <c r="X129" s="343"/>
      <c r="Y129" s="343"/>
      <c r="Z129" s="343"/>
      <c r="AA129" s="343"/>
      <c r="AB129" s="343"/>
      <c r="AC129" s="343"/>
      <c r="AD129" s="83"/>
    </row>
    <row r="130" spans="1:30" s="225" customFormat="1" ht="18" customHeight="1">
      <c r="A130" s="121"/>
      <c r="B130" s="84"/>
      <c r="C130" s="85"/>
      <c r="D130" s="42"/>
      <c r="E130" s="43" t="s">
        <v>492</v>
      </c>
      <c r="F130" s="44" t="s">
        <v>486</v>
      </c>
      <c r="G130" s="141">
        <v>2</v>
      </c>
      <c r="H130" s="142"/>
      <c r="I130" s="142">
        <v>60</v>
      </c>
      <c r="J130" s="80">
        <v>40</v>
      </c>
      <c r="K130" s="87">
        <f t="shared" si="3"/>
        <v>0</v>
      </c>
      <c r="L130" s="87">
        <f t="shared" si="4"/>
        <v>1.2</v>
      </c>
      <c r="M130" s="46">
        <f t="shared" si="5"/>
        <v>54</v>
      </c>
      <c r="N130" s="343"/>
      <c r="O130" s="343"/>
      <c r="P130" s="343"/>
      <c r="Q130" s="343"/>
      <c r="R130" s="343"/>
      <c r="S130" s="343"/>
      <c r="T130" s="343"/>
      <c r="U130" s="343"/>
      <c r="V130" s="343"/>
      <c r="W130" s="343"/>
      <c r="X130" s="343"/>
      <c r="Y130" s="343"/>
      <c r="Z130" s="343"/>
      <c r="AA130" s="343"/>
      <c r="AB130" s="343"/>
      <c r="AC130" s="343"/>
      <c r="AD130" s="83"/>
    </row>
    <row r="131" spans="1:30" ht="18" customHeight="1">
      <c r="A131" s="104">
        <v>7</v>
      </c>
      <c r="B131" s="91" t="s">
        <v>90</v>
      </c>
      <c r="C131" s="101" t="s">
        <v>91</v>
      </c>
      <c r="D131" s="42">
        <v>21100094701</v>
      </c>
      <c r="E131" s="43" t="s">
        <v>184</v>
      </c>
      <c r="F131" s="44" t="s">
        <v>185</v>
      </c>
      <c r="G131" s="143">
        <v>1</v>
      </c>
      <c r="H131" s="140">
        <v>15</v>
      </c>
      <c r="I131" s="140">
        <v>60</v>
      </c>
      <c r="J131" s="80">
        <v>33</v>
      </c>
      <c r="K131" s="87">
        <f t="shared" si="3"/>
        <v>1</v>
      </c>
      <c r="L131" s="87">
        <f t="shared" si="4"/>
        <v>1.1000000000000001</v>
      </c>
      <c r="M131" s="46">
        <f t="shared" si="5"/>
        <v>64.5</v>
      </c>
      <c r="N131" s="349">
        <v>67.5</v>
      </c>
      <c r="O131" s="351">
        <v>0</v>
      </c>
      <c r="P131" s="353">
        <f>SUM(M131:M150)+N131+O131</f>
        <v>828.7</v>
      </c>
      <c r="Q131" s="351">
        <v>0</v>
      </c>
      <c r="R131" s="390">
        <v>0</v>
      </c>
      <c r="S131" s="347">
        <v>450</v>
      </c>
      <c r="T131" s="351">
        <v>450</v>
      </c>
      <c r="U131" s="347">
        <v>112</v>
      </c>
      <c r="V131" s="380">
        <v>112</v>
      </c>
      <c r="W131" s="347">
        <v>56</v>
      </c>
      <c r="X131" s="351">
        <v>56</v>
      </c>
      <c r="Y131" s="353">
        <f>ROUND((P131-T131),1)</f>
        <v>378.7</v>
      </c>
      <c r="Z131" s="392">
        <f>IF(OR(SUM(V131:V150)="",SUM(Q131:Q150)=""),0,IF(OR(SUM(U131:U150)=320,SUM(V131:V150)&gt;0),ROUND((SUM(Q131:Q150)-SUM(V131:V150)),1),0))</f>
        <v>-112</v>
      </c>
      <c r="AA131" s="392">
        <f>IF(OR(SUM(X131:X150)="",SUM(R131:R150)=""),0,IF(OR(SUM(W131:W150)=160,SUM(X131:X150)&gt;0),ROUND((SUM(R131:R150)-SUM(X131:X150)),1),0))</f>
        <v>-56</v>
      </c>
      <c r="AB131" s="393"/>
      <c r="AC131" s="398">
        <f>SUM(Y131:AA150)</f>
        <v>210.7</v>
      </c>
      <c r="AD131" s="83"/>
    </row>
    <row r="132" spans="1:30" ht="18" customHeight="1">
      <c r="A132" s="90"/>
      <c r="B132" s="107"/>
      <c r="C132" s="108"/>
      <c r="D132" s="42">
        <v>71400106707</v>
      </c>
      <c r="E132" s="43" t="s">
        <v>186</v>
      </c>
      <c r="F132" s="44" t="s">
        <v>187</v>
      </c>
      <c r="G132" s="65">
        <v>1</v>
      </c>
      <c r="H132" s="142">
        <v>15</v>
      </c>
      <c r="I132" s="142">
        <v>60</v>
      </c>
      <c r="J132" s="80">
        <v>51</v>
      </c>
      <c r="K132" s="87">
        <f t="shared" si="3"/>
        <v>1.2</v>
      </c>
      <c r="L132" s="87">
        <f t="shared" si="4"/>
        <v>1.2</v>
      </c>
      <c r="M132" s="46">
        <f t="shared" si="5"/>
        <v>72</v>
      </c>
      <c r="N132" s="350"/>
      <c r="O132" s="352"/>
      <c r="P132" s="354"/>
      <c r="Q132" s="345"/>
      <c r="R132" s="391"/>
      <c r="S132" s="345"/>
      <c r="T132" s="345"/>
      <c r="U132" s="345"/>
      <c r="V132" s="345"/>
      <c r="W132" s="345"/>
      <c r="X132" s="345"/>
      <c r="Y132" s="345"/>
      <c r="Z132" s="345"/>
      <c r="AA132" s="345"/>
      <c r="AB132" s="345"/>
      <c r="AC132" s="345"/>
      <c r="AD132" s="83"/>
    </row>
    <row r="133" spans="1:30" ht="18" customHeight="1">
      <c r="A133" s="90"/>
      <c r="B133" s="107"/>
      <c r="C133" s="108"/>
      <c r="D133" s="42">
        <v>21100009801</v>
      </c>
      <c r="E133" s="43" t="s">
        <v>188</v>
      </c>
      <c r="F133" s="44" t="s">
        <v>189</v>
      </c>
      <c r="G133" s="65">
        <v>1</v>
      </c>
      <c r="H133" s="142">
        <v>30</v>
      </c>
      <c r="I133" s="142">
        <v>45</v>
      </c>
      <c r="J133" s="80">
        <v>28</v>
      </c>
      <c r="K133" s="87">
        <f t="shared" si="3"/>
        <v>1</v>
      </c>
      <c r="L133" s="87">
        <f t="shared" si="4"/>
        <v>1</v>
      </c>
      <c r="M133" s="46">
        <f t="shared" si="5"/>
        <v>63.8</v>
      </c>
      <c r="N133" s="350"/>
      <c r="O133" s="352"/>
      <c r="P133" s="354"/>
      <c r="Q133" s="345"/>
      <c r="R133" s="391"/>
      <c r="S133" s="345"/>
      <c r="T133" s="345"/>
      <c r="U133" s="345"/>
      <c r="V133" s="345"/>
      <c r="W133" s="345"/>
      <c r="X133" s="345"/>
      <c r="Y133" s="345"/>
      <c r="Z133" s="345"/>
      <c r="AA133" s="345"/>
      <c r="AB133" s="345"/>
      <c r="AC133" s="345"/>
      <c r="AD133" s="83"/>
    </row>
    <row r="134" spans="1:30" ht="18" customHeight="1">
      <c r="A134" s="90"/>
      <c r="B134" s="107"/>
      <c r="C134" s="108"/>
      <c r="D134" s="248">
        <v>21100151501</v>
      </c>
      <c r="E134" s="252" t="s">
        <v>190</v>
      </c>
      <c r="F134" s="253" t="s">
        <v>189</v>
      </c>
      <c r="G134" s="249">
        <v>1</v>
      </c>
      <c r="H134" s="250">
        <v>0</v>
      </c>
      <c r="I134" s="250">
        <v>45</v>
      </c>
      <c r="J134" s="251">
        <v>28</v>
      </c>
      <c r="K134" s="87">
        <f t="shared" si="3"/>
        <v>0</v>
      </c>
      <c r="L134" s="87">
        <f t="shared" si="4"/>
        <v>0</v>
      </c>
      <c r="M134" s="46">
        <f t="shared" si="5"/>
        <v>14</v>
      </c>
      <c r="N134" s="350"/>
      <c r="O134" s="352"/>
      <c r="P134" s="354"/>
      <c r="Q134" s="345"/>
      <c r="R134" s="391"/>
      <c r="S134" s="345"/>
      <c r="T134" s="345"/>
      <c r="U134" s="345"/>
      <c r="V134" s="345"/>
      <c r="W134" s="345"/>
      <c r="X134" s="345"/>
      <c r="Y134" s="345"/>
      <c r="Z134" s="345"/>
      <c r="AA134" s="345"/>
      <c r="AB134" s="345"/>
      <c r="AC134" s="345"/>
      <c r="AD134" s="83"/>
    </row>
    <row r="135" spans="1:30" ht="18" customHeight="1">
      <c r="A135" s="90"/>
      <c r="B135" s="107"/>
      <c r="C135" s="108"/>
      <c r="D135" s="42">
        <v>21100119802</v>
      </c>
      <c r="E135" s="43" t="s">
        <v>161</v>
      </c>
      <c r="F135" s="44" t="s">
        <v>185</v>
      </c>
      <c r="G135" s="65">
        <v>1</v>
      </c>
      <c r="H135" s="142">
        <v>24</v>
      </c>
      <c r="I135" s="142">
        <v>12</v>
      </c>
      <c r="J135" s="80">
        <v>33</v>
      </c>
      <c r="K135" s="87">
        <f t="shared" si="3"/>
        <v>1</v>
      </c>
      <c r="L135" s="87">
        <f t="shared" si="4"/>
        <v>1.1000000000000001</v>
      </c>
      <c r="M135" s="46">
        <f t="shared" si="5"/>
        <v>33.9</v>
      </c>
      <c r="N135" s="350"/>
      <c r="O135" s="352"/>
      <c r="P135" s="354"/>
      <c r="Q135" s="345"/>
      <c r="R135" s="391"/>
      <c r="S135" s="345"/>
      <c r="T135" s="345"/>
      <c r="U135" s="345"/>
      <c r="V135" s="345"/>
      <c r="W135" s="345"/>
      <c r="X135" s="345"/>
      <c r="Y135" s="345"/>
      <c r="Z135" s="345"/>
      <c r="AA135" s="345"/>
      <c r="AB135" s="345"/>
      <c r="AC135" s="345"/>
      <c r="AD135" s="83"/>
    </row>
    <row r="136" spans="1:30" ht="18" customHeight="1">
      <c r="A136" s="90"/>
      <c r="B136" s="107"/>
      <c r="C136" s="108"/>
      <c r="D136" s="42"/>
      <c r="E136" s="43" t="s">
        <v>218</v>
      </c>
      <c r="F136" s="44" t="s">
        <v>187</v>
      </c>
      <c r="G136" s="65"/>
      <c r="H136" s="142"/>
      <c r="I136" s="142"/>
      <c r="J136" s="80"/>
      <c r="K136" s="87">
        <f t="shared" si="3"/>
        <v>0</v>
      </c>
      <c r="L136" s="87">
        <f t="shared" si="4"/>
        <v>0</v>
      </c>
      <c r="M136" s="46">
        <f t="shared" si="5"/>
        <v>0</v>
      </c>
      <c r="N136" s="350"/>
      <c r="O136" s="352"/>
      <c r="P136" s="354"/>
      <c r="Q136" s="345"/>
      <c r="R136" s="391"/>
      <c r="S136" s="345"/>
      <c r="T136" s="345"/>
      <c r="U136" s="345"/>
      <c r="V136" s="345"/>
      <c r="W136" s="345"/>
      <c r="X136" s="345"/>
      <c r="Y136" s="345"/>
      <c r="Z136" s="345"/>
      <c r="AA136" s="345"/>
      <c r="AB136" s="345"/>
      <c r="AC136" s="345"/>
      <c r="AD136" s="83"/>
    </row>
    <row r="137" spans="1:30" ht="18" customHeight="1">
      <c r="A137" s="90"/>
      <c r="B137" s="107"/>
      <c r="C137" s="108"/>
      <c r="D137" s="42"/>
      <c r="E137" s="43" t="s">
        <v>345</v>
      </c>
      <c r="F137" s="44" t="s">
        <v>187</v>
      </c>
      <c r="G137" s="65">
        <v>2</v>
      </c>
      <c r="H137" s="142">
        <v>15</v>
      </c>
      <c r="I137" s="142">
        <v>60</v>
      </c>
      <c r="J137" s="80">
        <v>51</v>
      </c>
      <c r="K137" s="87">
        <f t="shared" si="3"/>
        <v>1.2</v>
      </c>
      <c r="L137" s="87">
        <f t="shared" si="4"/>
        <v>1.2</v>
      </c>
      <c r="M137" s="46">
        <f t="shared" si="5"/>
        <v>72</v>
      </c>
      <c r="N137" s="350"/>
      <c r="O137" s="352"/>
      <c r="P137" s="354"/>
      <c r="Q137" s="345"/>
      <c r="R137" s="391"/>
      <c r="S137" s="345"/>
      <c r="T137" s="345"/>
      <c r="U137" s="345"/>
      <c r="V137" s="345"/>
      <c r="W137" s="345"/>
      <c r="X137" s="345"/>
      <c r="Y137" s="345"/>
      <c r="Z137" s="345"/>
      <c r="AA137" s="345"/>
      <c r="AB137" s="345"/>
      <c r="AC137" s="345"/>
      <c r="AD137" s="83"/>
    </row>
    <row r="138" spans="1:30" ht="18.75" customHeight="1">
      <c r="A138" s="90"/>
      <c r="B138" s="107"/>
      <c r="C138" s="108"/>
      <c r="D138" s="42"/>
      <c r="E138" s="43" t="s">
        <v>161</v>
      </c>
      <c r="F138" s="44" t="s">
        <v>527</v>
      </c>
      <c r="G138" s="65">
        <v>2</v>
      </c>
      <c r="H138" s="142">
        <v>30</v>
      </c>
      <c r="I138" s="142">
        <v>60</v>
      </c>
      <c r="J138" s="80">
        <v>40</v>
      </c>
      <c r="K138" s="87">
        <v>1.2</v>
      </c>
      <c r="L138" s="87">
        <v>1.2</v>
      </c>
      <c r="M138" s="46">
        <v>90</v>
      </c>
      <c r="N138" s="350"/>
      <c r="O138" s="352"/>
      <c r="P138" s="354"/>
      <c r="Q138" s="345"/>
      <c r="R138" s="391"/>
      <c r="S138" s="345"/>
      <c r="T138" s="345"/>
      <c r="U138" s="345"/>
      <c r="V138" s="345"/>
      <c r="W138" s="345"/>
      <c r="X138" s="345"/>
      <c r="Y138" s="345"/>
      <c r="Z138" s="345"/>
      <c r="AA138" s="345"/>
      <c r="AB138" s="345"/>
      <c r="AC138" s="345"/>
      <c r="AD138" s="83"/>
    </row>
    <row r="139" spans="1:30" s="225" customFormat="1" ht="18" hidden="1" customHeight="1">
      <c r="A139" s="121"/>
      <c r="B139" s="107"/>
      <c r="C139" s="108"/>
      <c r="D139" s="42"/>
      <c r="E139" s="43"/>
      <c r="F139" s="44"/>
      <c r="G139" s="65"/>
      <c r="H139" s="142"/>
      <c r="I139" s="142"/>
      <c r="J139" s="80"/>
      <c r="K139" s="87">
        <f t="shared" ref="K139:K200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87">
        <f t="shared" ref="L139:L200" si="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0</v>
      </c>
      <c r="M139" s="46">
        <f t="shared" ref="M139:M200" si="8">ROUND(IF(OR(LEFT(E139,2)="ĐA",LEFT(E139,2)="DA",LEFT(E139,5)="Đồ án",LEFT(E139,5)="Đồán "),J139*0.5,(IF(H139&gt;0,H139*K139,"0")+IF(I139&gt;0,(I139*0.75)*L139,"0"))),1)</f>
        <v>0</v>
      </c>
      <c r="N139" s="350"/>
      <c r="O139" s="352"/>
      <c r="P139" s="354"/>
      <c r="Q139" s="355"/>
      <c r="R139" s="391"/>
      <c r="S139" s="355"/>
      <c r="T139" s="355"/>
      <c r="U139" s="355"/>
      <c r="V139" s="355"/>
      <c r="W139" s="355"/>
      <c r="X139" s="355"/>
      <c r="Y139" s="355"/>
      <c r="Z139" s="355"/>
      <c r="AA139" s="355"/>
      <c r="AB139" s="355"/>
      <c r="AC139" s="355"/>
      <c r="AD139" s="83"/>
    </row>
    <row r="140" spans="1:30" s="225" customFormat="1" ht="18" hidden="1" customHeight="1">
      <c r="A140" s="121"/>
      <c r="B140" s="107"/>
      <c r="C140" s="108"/>
      <c r="D140" s="42"/>
      <c r="E140" s="43"/>
      <c r="F140" s="44"/>
      <c r="G140" s="65"/>
      <c r="H140" s="142"/>
      <c r="I140" s="142"/>
      <c r="J140" s="80"/>
      <c r="K140" s="87">
        <f t="shared" si="6"/>
        <v>0</v>
      </c>
      <c r="L140" s="87">
        <f t="shared" si="7"/>
        <v>0</v>
      </c>
      <c r="M140" s="46">
        <f t="shared" si="8"/>
        <v>0</v>
      </c>
      <c r="N140" s="350"/>
      <c r="O140" s="352"/>
      <c r="P140" s="354"/>
      <c r="Q140" s="355"/>
      <c r="R140" s="391"/>
      <c r="S140" s="355"/>
      <c r="T140" s="355"/>
      <c r="U140" s="355"/>
      <c r="V140" s="355"/>
      <c r="W140" s="355"/>
      <c r="X140" s="355"/>
      <c r="Y140" s="355"/>
      <c r="Z140" s="355"/>
      <c r="AA140" s="355"/>
      <c r="AB140" s="355"/>
      <c r="AC140" s="355"/>
      <c r="AD140" s="83"/>
    </row>
    <row r="141" spans="1:30" ht="18" customHeight="1">
      <c r="A141" s="90"/>
      <c r="B141" s="107"/>
      <c r="C141" s="108"/>
      <c r="D141" s="42"/>
      <c r="E141" s="43" t="s">
        <v>369</v>
      </c>
      <c r="F141" s="44" t="s">
        <v>280</v>
      </c>
      <c r="G141" s="65">
        <v>2</v>
      </c>
      <c r="H141" s="142">
        <v>45</v>
      </c>
      <c r="I141" s="142">
        <v>30</v>
      </c>
      <c r="J141" s="80">
        <v>40</v>
      </c>
      <c r="K141" s="87">
        <f t="shared" si="6"/>
        <v>1.2</v>
      </c>
      <c r="L141" s="87">
        <f t="shared" si="7"/>
        <v>1.2</v>
      </c>
      <c r="M141" s="46">
        <f t="shared" si="8"/>
        <v>81</v>
      </c>
      <c r="N141" s="350"/>
      <c r="O141" s="352"/>
      <c r="P141" s="354"/>
      <c r="Q141" s="345"/>
      <c r="R141" s="391"/>
      <c r="S141" s="345"/>
      <c r="T141" s="345"/>
      <c r="U141" s="345"/>
      <c r="V141" s="345"/>
      <c r="W141" s="345"/>
      <c r="X141" s="345"/>
      <c r="Y141" s="345"/>
      <c r="Z141" s="345"/>
      <c r="AA141" s="345"/>
      <c r="AB141" s="345"/>
      <c r="AC141" s="345"/>
      <c r="AD141" s="83"/>
    </row>
    <row r="142" spans="1:30" ht="18" customHeight="1">
      <c r="A142" s="90"/>
      <c r="B142" s="107"/>
      <c r="C142" s="108"/>
      <c r="D142" s="42"/>
      <c r="E142" s="43" t="s">
        <v>161</v>
      </c>
      <c r="F142" s="44" t="s">
        <v>377</v>
      </c>
      <c r="G142" s="65">
        <v>2</v>
      </c>
      <c r="H142" s="142">
        <v>30</v>
      </c>
      <c r="I142" s="142">
        <v>60</v>
      </c>
      <c r="J142" s="80">
        <v>40</v>
      </c>
      <c r="K142" s="87">
        <f t="shared" si="6"/>
        <v>1.2</v>
      </c>
      <c r="L142" s="87">
        <f t="shared" si="7"/>
        <v>1.2</v>
      </c>
      <c r="M142" s="46">
        <f t="shared" si="8"/>
        <v>90</v>
      </c>
      <c r="N142" s="350"/>
      <c r="O142" s="352"/>
      <c r="P142" s="354"/>
      <c r="Q142" s="345"/>
      <c r="R142" s="391"/>
      <c r="S142" s="345"/>
      <c r="T142" s="345"/>
      <c r="U142" s="345"/>
      <c r="V142" s="345"/>
      <c r="W142" s="345"/>
      <c r="X142" s="345"/>
      <c r="Y142" s="345"/>
      <c r="Z142" s="345"/>
      <c r="AA142" s="345"/>
      <c r="AB142" s="345"/>
      <c r="AC142" s="345"/>
      <c r="AD142" s="83"/>
    </row>
    <row r="143" spans="1:30" ht="18" customHeight="1">
      <c r="A143" s="90"/>
      <c r="B143" s="107"/>
      <c r="C143" s="108"/>
      <c r="D143" s="42"/>
      <c r="E143" s="43" t="s">
        <v>161</v>
      </c>
      <c r="F143" s="44" t="s">
        <v>452</v>
      </c>
      <c r="G143" s="65">
        <v>2</v>
      </c>
      <c r="H143" s="142">
        <v>30</v>
      </c>
      <c r="I143" s="142">
        <v>60</v>
      </c>
      <c r="J143" s="80">
        <v>40</v>
      </c>
      <c r="K143" s="87">
        <f t="shared" si="6"/>
        <v>1.2</v>
      </c>
      <c r="L143" s="87">
        <f t="shared" si="7"/>
        <v>1.2</v>
      </c>
      <c r="M143" s="46">
        <f t="shared" si="8"/>
        <v>90</v>
      </c>
      <c r="N143" s="350"/>
      <c r="O143" s="352"/>
      <c r="P143" s="354"/>
      <c r="Q143" s="345"/>
      <c r="R143" s="391"/>
      <c r="S143" s="345"/>
      <c r="T143" s="345"/>
      <c r="U143" s="345"/>
      <c r="V143" s="345"/>
      <c r="W143" s="345"/>
      <c r="X143" s="345"/>
      <c r="Y143" s="345"/>
      <c r="Z143" s="345"/>
      <c r="AA143" s="345"/>
      <c r="AB143" s="345"/>
      <c r="AC143" s="345"/>
      <c r="AD143" s="83"/>
    </row>
    <row r="144" spans="1:30" ht="18" customHeight="1">
      <c r="A144" s="90"/>
      <c r="B144" s="63"/>
      <c r="C144" s="108"/>
      <c r="D144" s="42"/>
      <c r="E144" s="43" t="s">
        <v>161</v>
      </c>
      <c r="F144" s="44" t="s">
        <v>454</v>
      </c>
      <c r="G144" s="65">
        <v>2</v>
      </c>
      <c r="H144" s="142">
        <v>30</v>
      </c>
      <c r="I144" s="142">
        <v>60</v>
      </c>
      <c r="J144" s="80">
        <v>40</v>
      </c>
      <c r="K144" s="87">
        <f t="shared" si="6"/>
        <v>1.2</v>
      </c>
      <c r="L144" s="87">
        <f t="shared" si="7"/>
        <v>1.2</v>
      </c>
      <c r="M144" s="46">
        <f t="shared" si="8"/>
        <v>90</v>
      </c>
      <c r="N144" s="350"/>
      <c r="O144" s="352"/>
      <c r="P144" s="354"/>
      <c r="Q144" s="345"/>
      <c r="R144" s="391"/>
      <c r="S144" s="345"/>
      <c r="T144" s="345"/>
      <c r="U144" s="345"/>
      <c r="V144" s="345"/>
      <c r="W144" s="345"/>
      <c r="X144" s="345"/>
      <c r="Y144" s="345"/>
      <c r="Z144" s="345"/>
      <c r="AA144" s="345"/>
      <c r="AB144" s="345"/>
      <c r="AC144" s="345"/>
      <c r="AD144" s="83"/>
    </row>
    <row r="145" spans="1:30" ht="18" hidden="1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50"/>
      <c r="O145" s="352"/>
      <c r="P145" s="354"/>
      <c r="Q145" s="345"/>
      <c r="R145" s="391"/>
      <c r="S145" s="345"/>
      <c r="T145" s="345"/>
      <c r="U145" s="345"/>
      <c r="V145" s="345"/>
      <c r="W145" s="345"/>
      <c r="X145" s="345"/>
      <c r="Y145" s="345"/>
      <c r="Z145" s="345"/>
      <c r="AA145" s="345"/>
      <c r="AB145" s="345"/>
      <c r="AC145" s="345"/>
      <c r="AD145" s="83"/>
    </row>
    <row r="146" spans="1:30" s="225" customFormat="1" ht="18" hidden="1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50"/>
      <c r="O146" s="352"/>
      <c r="P146" s="354"/>
      <c r="Q146" s="355"/>
      <c r="R146" s="391"/>
      <c r="S146" s="355"/>
      <c r="T146" s="355"/>
      <c r="U146" s="355"/>
      <c r="V146" s="355"/>
      <c r="W146" s="355"/>
      <c r="X146" s="355"/>
      <c r="Y146" s="355"/>
      <c r="Z146" s="355"/>
      <c r="AA146" s="355"/>
      <c r="AB146" s="355"/>
      <c r="AC146" s="355"/>
      <c r="AD146" s="83"/>
    </row>
    <row r="147" spans="1:30" ht="18" hidden="1" customHeight="1">
      <c r="A147" s="90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50"/>
      <c r="O147" s="352"/>
      <c r="P147" s="354"/>
      <c r="Q147" s="345"/>
      <c r="R147" s="391"/>
      <c r="S147" s="345"/>
      <c r="T147" s="345"/>
      <c r="U147" s="345"/>
      <c r="V147" s="345"/>
      <c r="W147" s="345"/>
      <c r="X147" s="345"/>
      <c r="Y147" s="345"/>
      <c r="Z147" s="345"/>
      <c r="AA147" s="345"/>
      <c r="AB147" s="345"/>
      <c r="AC147" s="345"/>
      <c r="AD147" s="83"/>
    </row>
    <row r="148" spans="1:30" ht="18" hidden="1" customHeight="1">
      <c r="A148" s="90"/>
      <c r="B148" s="107"/>
      <c r="C148" s="108"/>
      <c r="D148" s="42"/>
      <c r="E148" s="43"/>
      <c r="F148" s="44"/>
      <c r="G148" s="65"/>
      <c r="H148" s="142"/>
      <c r="I148" s="142"/>
      <c r="J148" s="80"/>
      <c r="K148" s="87">
        <f t="shared" si="6"/>
        <v>0</v>
      </c>
      <c r="L148" s="87">
        <f t="shared" si="7"/>
        <v>0</v>
      </c>
      <c r="M148" s="46">
        <f t="shared" si="8"/>
        <v>0</v>
      </c>
      <c r="N148" s="350"/>
      <c r="O148" s="352"/>
      <c r="P148" s="354"/>
      <c r="Q148" s="345"/>
      <c r="R148" s="391"/>
      <c r="S148" s="345"/>
      <c r="T148" s="345"/>
      <c r="U148" s="345"/>
      <c r="V148" s="345"/>
      <c r="W148" s="345"/>
      <c r="X148" s="345"/>
      <c r="Y148" s="345"/>
      <c r="Z148" s="345"/>
      <c r="AA148" s="345"/>
      <c r="AB148" s="345"/>
      <c r="AC148" s="345"/>
      <c r="AD148" s="83"/>
    </row>
    <row r="149" spans="1:30" ht="18" hidden="1" customHeight="1">
      <c r="A149" s="90"/>
      <c r="B149" s="107"/>
      <c r="C149" s="108"/>
      <c r="D149" s="42"/>
      <c r="E149" s="43"/>
      <c r="F149" s="44"/>
      <c r="G149" s="65"/>
      <c r="H149" s="142"/>
      <c r="I149" s="142"/>
      <c r="J149" s="80"/>
      <c r="K149" s="87">
        <f t="shared" si="6"/>
        <v>0</v>
      </c>
      <c r="L149" s="87">
        <f t="shared" si="7"/>
        <v>0</v>
      </c>
      <c r="M149" s="46">
        <f t="shared" si="8"/>
        <v>0</v>
      </c>
      <c r="N149" s="350"/>
      <c r="O149" s="352"/>
      <c r="P149" s="354"/>
      <c r="Q149" s="345"/>
      <c r="R149" s="391"/>
      <c r="S149" s="345"/>
      <c r="T149" s="345"/>
      <c r="U149" s="345"/>
      <c r="V149" s="345"/>
      <c r="W149" s="345"/>
      <c r="X149" s="345"/>
      <c r="Y149" s="345"/>
      <c r="Z149" s="345"/>
      <c r="AA149" s="345"/>
      <c r="AB149" s="345"/>
      <c r="AC149" s="345"/>
      <c r="AD149" s="83"/>
    </row>
    <row r="150" spans="1:30" ht="18" hidden="1" customHeight="1">
      <c r="A150" s="121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si="6"/>
        <v>0</v>
      </c>
      <c r="L150" s="87">
        <f t="shared" si="7"/>
        <v>0</v>
      </c>
      <c r="M150" s="46">
        <f t="shared" si="8"/>
        <v>0</v>
      </c>
      <c r="N150" s="350"/>
      <c r="O150" s="352"/>
      <c r="P150" s="354"/>
      <c r="Q150" s="355"/>
      <c r="R150" s="391"/>
      <c r="S150" s="355"/>
      <c r="T150" s="355"/>
      <c r="U150" s="355"/>
      <c r="V150" s="355"/>
      <c r="W150" s="355"/>
      <c r="X150" s="355"/>
      <c r="Y150" s="355"/>
      <c r="Z150" s="355"/>
      <c r="AA150" s="355"/>
      <c r="AB150" s="355"/>
      <c r="AC150" s="355"/>
      <c r="AD150" s="83"/>
    </row>
    <row r="151" spans="1:30" ht="18" customHeight="1">
      <c r="A151" s="104">
        <v>8</v>
      </c>
      <c r="B151" s="183" t="s">
        <v>92</v>
      </c>
      <c r="C151" s="101" t="s">
        <v>93</v>
      </c>
      <c r="D151" s="42">
        <v>21100119802</v>
      </c>
      <c r="E151" s="43" t="s">
        <v>161</v>
      </c>
      <c r="F151" s="44" t="s">
        <v>185</v>
      </c>
      <c r="G151" s="65">
        <v>1</v>
      </c>
      <c r="H151" s="144">
        <v>6</v>
      </c>
      <c r="I151" s="144">
        <v>48</v>
      </c>
      <c r="J151" s="80">
        <v>33</v>
      </c>
      <c r="K151" s="87">
        <f t="shared" si="6"/>
        <v>1</v>
      </c>
      <c r="L151" s="87">
        <f t="shared" si="7"/>
        <v>1.1000000000000001</v>
      </c>
      <c r="M151" s="46">
        <f t="shared" si="8"/>
        <v>45.6</v>
      </c>
      <c r="N151" s="349">
        <v>0</v>
      </c>
      <c r="O151" s="349">
        <v>0</v>
      </c>
      <c r="P151" s="353">
        <f>SUM(M151:M170)+N151+O151</f>
        <v>509.1</v>
      </c>
      <c r="Q151" s="349">
        <v>0</v>
      </c>
      <c r="R151" s="353">
        <v>0</v>
      </c>
      <c r="S151" s="347">
        <v>267.2</v>
      </c>
      <c r="T151" s="351">
        <v>267.2</v>
      </c>
      <c r="U151" s="347">
        <v>112</v>
      </c>
      <c r="V151" s="380">
        <v>112</v>
      </c>
      <c r="W151" s="347">
        <v>56</v>
      </c>
      <c r="X151" s="351">
        <v>56</v>
      </c>
      <c r="Y151" s="353">
        <f>ROUND((P151-T151),1)</f>
        <v>241.9</v>
      </c>
      <c r="Z151" s="353">
        <f>IF(OR(SUM(V151:V170)="",SUM(Q151:Q170)=""),0,IF(OR(SUM(U151:U170)=320,SUM(V151:V170)&gt;0),ROUND((SUM(Q151:Q170)-SUM(V151:V170)),1),0))</f>
        <v>-112</v>
      </c>
      <c r="AA151" s="353">
        <f>IF(OR(SUM(X151:X170)="",SUM(R151:R170)=""),0,IF(OR(SUM(W151:W170)=160,SUM(X151:X170)&gt;0),ROUND((SUM(R151:R170)-SUM(X151:X170)),1),0))</f>
        <v>-56</v>
      </c>
      <c r="AB151" s="408"/>
      <c r="AC151" s="404">
        <f>SUM(Y151:AA170)</f>
        <v>73.900000000000006</v>
      </c>
      <c r="AD151" s="83"/>
    </row>
    <row r="152" spans="1:30" s="258" customFormat="1" ht="18" customHeight="1">
      <c r="A152" s="121"/>
      <c r="B152" s="269"/>
      <c r="C152" s="96"/>
      <c r="D152" s="42">
        <v>21100119804</v>
      </c>
      <c r="E152" s="43" t="s">
        <v>161</v>
      </c>
      <c r="F152" s="44" t="s">
        <v>146</v>
      </c>
      <c r="G152" s="65">
        <v>1</v>
      </c>
      <c r="H152" s="145"/>
      <c r="I152" s="145">
        <v>60</v>
      </c>
      <c r="J152" s="80">
        <v>30</v>
      </c>
      <c r="K152" s="87">
        <f t="shared" si="6"/>
        <v>0</v>
      </c>
      <c r="L152" s="87">
        <f t="shared" si="7"/>
        <v>1.1000000000000001</v>
      </c>
      <c r="M152" s="46">
        <f t="shared" si="8"/>
        <v>49.5</v>
      </c>
      <c r="N152" s="350"/>
      <c r="O152" s="350"/>
      <c r="P152" s="354"/>
      <c r="Q152" s="350"/>
      <c r="R152" s="354"/>
      <c r="S152" s="348"/>
      <c r="T152" s="352"/>
      <c r="U152" s="348"/>
      <c r="V152" s="381"/>
      <c r="W152" s="348"/>
      <c r="X152" s="352"/>
      <c r="Y152" s="354"/>
      <c r="Z152" s="354"/>
      <c r="AA152" s="354"/>
      <c r="AB152" s="409"/>
      <c r="AC152" s="410"/>
      <c r="AD152" s="83"/>
    </row>
    <row r="153" spans="1:30" ht="18" customHeight="1">
      <c r="A153" s="90"/>
      <c r="B153" s="88"/>
      <c r="C153" s="89"/>
      <c r="D153" s="42"/>
      <c r="E153" s="43" t="s">
        <v>228</v>
      </c>
      <c r="F153" s="44" t="s">
        <v>147</v>
      </c>
      <c r="G153" s="65">
        <v>2</v>
      </c>
      <c r="H153" s="145">
        <v>15</v>
      </c>
      <c r="I153" s="146">
        <v>60</v>
      </c>
      <c r="J153" s="80">
        <v>40</v>
      </c>
      <c r="K153" s="87">
        <f t="shared" si="6"/>
        <v>1.2</v>
      </c>
      <c r="L153" s="87">
        <f t="shared" si="7"/>
        <v>1.2</v>
      </c>
      <c r="M153" s="46">
        <f t="shared" si="8"/>
        <v>72</v>
      </c>
      <c r="N153" s="350"/>
      <c r="O153" s="350"/>
      <c r="P153" s="345"/>
      <c r="Q153" s="350"/>
      <c r="R153" s="345"/>
      <c r="S153" s="345"/>
      <c r="T153" s="345"/>
      <c r="U153" s="345"/>
      <c r="V153" s="345"/>
      <c r="W153" s="345"/>
      <c r="X153" s="345"/>
      <c r="Y153" s="345"/>
      <c r="Z153" s="345"/>
      <c r="AA153" s="345"/>
      <c r="AB153" s="343"/>
      <c r="AC153" s="411"/>
      <c r="AD153" s="83"/>
    </row>
    <row r="154" spans="1:30" ht="18" customHeight="1">
      <c r="A154" s="90"/>
      <c r="B154" s="88"/>
      <c r="C154" s="89"/>
      <c r="D154" s="42"/>
      <c r="E154" s="43" t="s">
        <v>228</v>
      </c>
      <c r="F154" s="44" t="s">
        <v>521</v>
      </c>
      <c r="G154" s="65">
        <v>2</v>
      </c>
      <c r="H154" s="145">
        <v>30</v>
      </c>
      <c r="I154" s="146">
        <v>60</v>
      </c>
      <c r="J154" s="80">
        <v>40</v>
      </c>
      <c r="K154" s="87">
        <f t="shared" si="6"/>
        <v>1.2</v>
      </c>
      <c r="L154" s="87">
        <f t="shared" si="7"/>
        <v>1.2</v>
      </c>
      <c r="M154" s="46">
        <f t="shared" si="8"/>
        <v>90</v>
      </c>
      <c r="N154" s="350"/>
      <c r="O154" s="350"/>
      <c r="P154" s="345"/>
      <c r="Q154" s="350"/>
      <c r="R154" s="345"/>
      <c r="S154" s="345"/>
      <c r="T154" s="345"/>
      <c r="U154" s="345"/>
      <c r="V154" s="345"/>
      <c r="W154" s="345"/>
      <c r="X154" s="345"/>
      <c r="Y154" s="345"/>
      <c r="Z154" s="345"/>
      <c r="AA154" s="345"/>
      <c r="AB154" s="343"/>
      <c r="AC154" s="411"/>
      <c r="AD154" s="83"/>
    </row>
    <row r="155" spans="1:30" s="258" customFormat="1" ht="18" customHeight="1">
      <c r="A155" s="121"/>
      <c r="B155" s="88"/>
      <c r="C155" s="89"/>
      <c r="D155" s="42"/>
      <c r="E155" s="43" t="s">
        <v>228</v>
      </c>
      <c r="F155" s="44" t="s">
        <v>520</v>
      </c>
      <c r="G155" s="65">
        <v>2</v>
      </c>
      <c r="H155" s="145">
        <v>30</v>
      </c>
      <c r="I155" s="146">
        <v>60</v>
      </c>
      <c r="J155" s="80">
        <v>40</v>
      </c>
      <c r="K155" s="87">
        <f t="shared" si="6"/>
        <v>1.2</v>
      </c>
      <c r="L155" s="87">
        <f t="shared" si="7"/>
        <v>1.2</v>
      </c>
      <c r="M155" s="46">
        <f t="shared" si="8"/>
        <v>90</v>
      </c>
      <c r="N155" s="350"/>
      <c r="O155" s="350"/>
      <c r="P155" s="355"/>
      <c r="Q155" s="350"/>
      <c r="R155" s="355"/>
      <c r="S155" s="355"/>
      <c r="T155" s="355"/>
      <c r="U155" s="355"/>
      <c r="V155" s="355"/>
      <c r="W155" s="355"/>
      <c r="X155" s="355"/>
      <c r="Y155" s="355"/>
      <c r="Z155" s="355"/>
      <c r="AA155" s="355"/>
      <c r="AB155" s="343"/>
      <c r="AC155" s="412"/>
      <c r="AD155" s="83"/>
    </row>
    <row r="156" spans="1:30" s="206" customFormat="1" ht="18" customHeight="1">
      <c r="A156" s="121"/>
      <c r="B156" s="88"/>
      <c r="C156" s="89"/>
      <c r="D156" s="42"/>
      <c r="E156" s="43" t="s">
        <v>228</v>
      </c>
      <c r="F156" s="44" t="s">
        <v>68</v>
      </c>
      <c r="G156" s="65">
        <v>2</v>
      </c>
      <c r="H156" s="145">
        <v>15</v>
      </c>
      <c r="I156" s="146">
        <v>60</v>
      </c>
      <c r="J156" s="80">
        <v>40</v>
      </c>
      <c r="K156" s="87">
        <f t="shared" si="6"/>
        <v>1.2</v>
      </c>
      <c r="L156" s="87">
        <f t="shared" si="7"/>
        <v>1.2</v>
      </c>
      <c r="M156" s="46">
        <f t="shared" si="8"/>
        <v>72</v>
      </c>
      <c r="N156" s="350"/>
      <c r="O156" s="350"/>
      <c r="P156" s="355"/>
      <c r="Q156" s="350"/>
      <c r="R156" s="355"/>
      <c r="S156" s="355"/>
      <c r="T156" s="355"/>
      <c r="U156" s="355"/>
      <c r="V156" s="355"/>
      <c r="W156" s="355"/>
      <c r="X156" s="355"/>
      <c r="Y156" s="355"/>
      <c r="Z156" s="355"/>
      <c r="AA156" s="355"/>
      <c r="AB156" s="343"/>
      <c r="AC156" s="412"/>
      <c r="AD156" s="83"/>
    </row>
    <row r="157" spans="1:30" ht="18" customHeight="1">
      <c r="A157" s="90"/>
      <c r="B157" s="88"/>
      <c r="C157" s="89"/>
      <c r="D157" s="42"/>
      <c r="E157" s="43" t="s">
        <v>161</v>
      </c>
      <c r="F157" s="44" t="s">
        <v>378</v>
      </c>
      <c r="G157" s="65">
        <v>2</v>
      </c>
      <c r="H157" s="142">
        <v>30</v>
      </c>
      <c r="I157" s="142">
        <v>60</v>
      </c>
      <c r="J157" s="80">
        <v>40</v>
      </c>
      <c r="K157" s="87">
        <f t="shared" si="6"/>
        <v>1.2</v>
      </c>
      <c r="L157" s="87">
        <f t="shared" si="7"/>
        <v>1.2</v>
      </c>
      <c r="M157" s="46">
        <f t="shared" si="8"/>
        <v>90</v>
      </c>
      <c r="N157" s="350"/>
      <c r="O157" s="350"/>
      <c r="P157" s="345"/>
      <c r="Q157" s="350"/>
      <c r="R157" s="345"/>
      <c r="S157" s="345"/>
      <c r="T157" s="345"/>
      <c r="U157" s="345"/>
      <c r="V157" s="345"/>
      <c r="W157" s="345"/>
      <c r="X157" s="345"/>
      <c r="Y157" s="345"/>
      <c r="Z157" s="345"/>
      <c r="AA157" s="345"/>
      <c r="AB157" s="343"/>
      <c r="AC157" s="411"/>
      <c r="AD157" s="83"/>
    </row>
    <row r="158" spans="1:30" ht="18" hidden="1" customHeight="1">
      <c r="A158" s="121"/>
      <c r="B158" s="88"/>
      <c r="C158" s="89"/>
      <c r="D158" s="42"/>
      <c r="E158" s="43"/>
      <c r="F158" s="44"/>
      <c r="G158" s="65"/>
      <c r="H158" s="142"/>
      <c r="I158" s="142"/>
      <c r="J158" s="80"/>
      <c r="K158" s="87">
        <f t="shared" si="6"/>
        <v>0</v>
      </c>
      <c r="L158" s="87">
        <f t="shared" si="7"/>
        <v>0</v>
      </c>
      <c r="M158" s="46">
        <f t="shared" si="8"/>
        <v>0</v>
      </c>
      <c r="N158" s="350"/>
      <c r="O158" s="350"/>
      <c r="P158" s="355"/>
      <c r="Q158" s="350"/>
      <c r="R158" s="355"/>
      <c r="S158" s="355"/>
      <c r="T158" s="355"/>
      <c r="U158" s="355"/>
      <c r="V158" s="355"/>
      <c r="W158" s="355"/>
      <c r="X158" s="355"/>
      <c r="Y158" s="355"/>
      <c r="Z158" s="355"/>
      <c r="AA158" s="355"/>
      <c r="AB158" s="343"/>
      <c r="AC158" s="412"/>
      <c r="AD158" s="83"/>
    </row>
    <row r="159" spans="1:30" ht="18" hidden="1" customHeight="1">
      <c r="A159" s="121"/>
      <c r="B159" s="88"/>
      <c r="C159" s="89"/>
      <c r="D159" s="42"/>
      <c r="E159" s="43"/>
      <c r="F159" s="44"/>
      <c r="G159" s="65"/>
      <c r="H159" s="145"/>
      <c r="I159" s="146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350"/>
      <c r="O159" s="350"/>
      <c r="P159" s="355"/>
      <c r="Q159" s="350"/>
      <c r="R159" s="355"/>
      <c r="S159" s="355"/>
      <c r="T159" s="355"/>
      <c r="U159" s="355"/>
      <c r="V159" s="355"/>
      <c r="W159" s="355"/>
      <c r="X159" s="355"/>
      <c r="Y159" s="355"/>
      <c r="Z159" s="355"/>
      <c r="AA159" s="355"/>
      <c r="AB159" s="343"/>
      <c r="AC159" s="412"/>
      <c r="AD159" s="83"/>
    </row>
    <row r="160" spans="1:30" ht="18" hidden="1" customHeight="1">
      <c r="A160" s="121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350"/>
      <c r="O160" s="350"/>
      <c r="P160" s="355"/>
      <c r="Q160" s="350"/>
      <c r="R160" s="355"/>
      <c r="S160" s="355"/>
      <c r="T160" s="355"/>
      <c r="U160" s="355"/>
      <c r="V160" s="355"/>
      <c r="W160" s="355"/>
      <c r="X160" s="355"/>
      <c r="Y160" s="355"/>
      <c r="Z160" s="355"/>
      <c r="AA160" s="355"/>
      <c r="AB160" s="343"/>
      <c r="AC160" s="412"/>
      <c r="AD160" s="83"/>
    </row>
    <row r="161" spans="1:30" ht="18" hidden="1" customHeight="1">
      <c r="A161" s="121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350"/>
      <c r="O161" s="350"/>
      <c r="P161" s="355"/>
      <c r="Q161" s="350"/>
      <c r="R161" s="355"/>
      <c r="S161" s="355"/>
      <c r="T161" s="355"/>
      <c r="U161" s="355"/>
      <c r="V161" s="355"/>
      <c r="W161" s="355"/>
      <c r="X161" s="355"/>
      <c r="Y161" s="355"/>
      <c r="Z161" s="355"/>
      <c r="AA161" s="355"/>
      <c r="AB161" s="343"/>
      <c r="AC161" s="412"/>
      <c r="AD161" s="83"/>
    </row>
    <row r="162" spans="1:30" ht="18" hidden="1" customHeight="1">
      <c r="A162" s="121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350"/>
      <c r="O162" s="350"/>
      <c r="P162" s="355"/>
      <c r="Q162" s="350"/>
      <c r="R162" s="355"/>
      <c r="S162" s="355"/>
      <c r="T162" s="355"/>
      <c r="U162" s="355"/>
      <c r="V162" s="355"/>
      <c r="W162" s="355"/>
      <c r="X162" s="355"/>
      <c r="Y162" s="355"/>
      <c r="Z162" s="355"/>
      <c r="AA162" s="355"/>
      <c r="AB162" s="343"/>
      <c r="AC162" s="412"/>
      <c r="AD162" s="83"/>
    </row>
    <row r="163" spans="1:30" ht="18" hidden="1" customHeight="1">
      <c r="A163" s="90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350"/>
      <c r="O163" s="350"/>
      <c r="P163" s="345"/>
      <c r="Q163" s="350"/>
      <c r="R163" s="345"/>
      <c r="S163" s="345"/>
      <c r="T163" s="345"/>
      <c r="U163" s="345"/>
      <c r="V163" s="345"/>
      <c r="W163" s="345"/>
      <c r="X163" s="345"/>
      <c r="Y163" s="345"/>
      <c r="Z163" s="345"/>
      <c r="AA163" s="345"/>
      <c r="AB163" s="343"/>
      <c r="AC163" s="411"/>
      <c r="AD163" s="83"/>
    </row>
    <row r="164" spans="1:30" ht="18" hidden="1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50"/>
      <c r="O164" s="350"/>
      <c r="P164" s="345"/>
      <c r="Q164" s="350"/>
      <c r="R164" s="345"/>
      <c r="S164" s="345"/>
      <c r="T164" s="345"/>
      <c r="U164" s="345"/>
      <c r="V164" s="345"/>
      <c r="W164" s="345"/>
      <c r="X164" s="345"/>
      <c r="Y164" s="345"/>
      <c r="Z164" s="345"/>
      <c r="AA164" s="345"/>
      <c r="AB164" s="343"/>
      <c r="AC164" s="411"/>
      <c r="AD164" s="83"/>
    </row>
    <row r="165" spans="1:30" ht="18" hidden="1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50"/>
      <c r="O165" s="350"/>
      <c r="P165" s="345"/>
      <c r="Q165" s="350"/>
      <c r="R165" s="345"/>
      <c r="S165" s="345"/>
      <c r="T165" s="345"/>
      <c r="U165" s="345"/>
      <c r="V165" s="345"/>
      <c r="W165" s="345"/>
      <c r="X165" s="345"/>
      <c r="Y165" s="345"/>
      <c r="Z165" s="345"/>
      <c r="AA165" s="345"/>
      <c r="AB165" s="343"/>
      <c r="AC165" s="411"/>
      <c r="AD165" s="83"/>
    </row>
    <row r="166" spans="1:30" ht="18" hidden="1" customHeight="1">
      <c r="A166" s="90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50"/>
      <c r="O166" s="350"/>
      <c r="P166" s="345"/>
      <c r="Q166" s="350"/>
      <c r="R166" s="345"/>
      <c r="S166" s="345"/>
      <c r="T166" s="345"/>
      <c r="U166" s="345"/>
      <c r="V166" s="345"/>
      <c r="W166" s="345"/>
      <c r="X166" s="345"/>
      <c r="Y166" s="345"/>
      <c r="Z166" s="345"/>
      <c r="AA166" s="345"/>
      <c r="AB166" s="343"/>
      <c r="AC166" s="411"/>
      <c r="AD166" s="83"/>
    </row>
    <row r="167" spans="1:30" ht="18" hidden="1" customHeight="1">
      <c r="A167" s="90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350"/>
      <c r="O167" s="350"/>
      <c r="P167" s="345"/>
      <c r="Q167" s="350"/>
      <c r="R167" s="345"/>
      <c r="S167" s="345"/>
      <c r="T167" s="345"/>
      <c r="U167" s="345"/>
      <c r="V167" s="345"/>
      <c r="W167" s="345"/>
      <c r="X167" s="345"/>
      <c r="Y167" s="345"/>
      <c r="Z167" s="345"/>
      <c r="AA167" s="345"/>
      <c r="AB167" s="343"/>
      <c r="AC167" s="411"/>
      <c r="AD167" s="83"/>
    </row>
    <row r="168" spans="1:30" ht="18" hidden="1" customHeight="1">
      <c r="A168" s="90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6"/>
        <v>0</v>
      </c>
      <c r="L168" s="87">
        <f t="shared" si="7"/>
        <v>0</v>
      </c>
      <c r="M168" s="46">
        <f t="shared" si="8"/>
        <v>0</v>
      </c>
      <c r="N168" s="350"/>
      <c r="O168" s="350"/>
      <c r="P168" s="345"/>
      <c r="Q168" s="350"/>
      <c r="R168" s="345"/>
      <c r="S168" s="345"/>
      <c r="T168" s="345"/>
      <c r="U168" s="345"/>
      <c r="V168" s="345"/>
      <c r="W168" s="345"/>
      <c r="X168" s="345"/>
      <c r="Y168" s="345"/>
      <c r="Z168" s="345"/>
      <c r="AA168" s="345"/>
      <c r="AB168" s="343"/>
      <c r="AC168" s="411"/>
      <c r="AD168" s="83"/>
    </row>
    <row r="169" spans="1:30" ht="18" hidden="1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6"/>
        <v>0</v>
      </c>
      <c r="L169" s="87">
        <f t="shared" si="7"/>
        <v>0</v>
      </c>
      <c r="M169" s="46">
        <f t="shared" si="8"/>
        <v>0</v>
      </c>
      <c r="N169" s="350"/>
      <c r="O169" s="350"/>
      <c r="P169" s="345"/>
      <c r="Q169" s="350"/>
      <c r="R169" s="345"/>
      <c r="S169" s="345"/>
      <c r="T169" s="345"/>
      <c r="U169" s="345"/>
      <c r="V169" s="345"/>
      <c r="W169" s="345"/>
      <c r="X169" s="345"/>
      <c r="Y169" s="345"/>
      <c r="Z169" s="345"/>
      <c r="AA169" s="345"/>
      <c r="AB169" s="343"/>
      <c r="AC169" s="411"/>
      <c r="AD169" s="83"/>
    </row>
    <row r="170" spans="1:30" ht="18" hidden="1" customHeight="1">
      <c r="A170" s="65"/>
      <c r="B170" s="66"/>
      <c r="C170" s="67"/>
      <c r="D170" s="126"/>
      <c r="E170" s="127"/>
      <c r="F170" s="128"/>
      <c r="G170" s="147"/>
      <c r="H170" s="148"/>
      <c r="I170" s="149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350"/>
      <c r="O170" s="350"/>
      <c r="P170" s="340"/>
      <c r="Q170" s="350"/>
      <c r="R170" s="345"/>
      <c r="S170" s="345"/>
      <c r="T170" s="345"/>
      <c r="U170" s="345"/>
      <c r="V170" s="345"/>
      <c r="W170" s="345"/>
      <c r="X170" s="345"/>
      <c r="Y170" s="345"/>
      <c r="Z170" s="345"/>
      <c r="AA170" s="345"/>
      <c r="AB170" s="336"/>
      <c r="AC170" s="411"/>
      <c r="AD170" s="83"/>
    </row>
    <row r="171" spans="1:30" ht="18" customHeight="1">
      <c r="A171" s="104">
        <v>9</v>
      </c>
      <c r="B171" s="183" t="s">
        <v>268</v>
      </c>
      <c r="C171" s="101" t="s">
        <v>269</v>
      </c>
      <c r="D171" s="126" t="s">
        <v>270</v>
      </c>
      <c r="E171" s="127" t="s">
        <v>271</v>
      </c>
      <c r="F171" s="128" t="s">
        <v>272</v>
      </c>
      <c r="G171" s="186">
        <v>1</v>
      </c>
      <c r="H171" s="148">
        <v>15</v>
      </c>
      <c r="I171" s="149">
        <v>60</v>
      </c>
      <c r="J171" s="80">
        <v>45</v>
      </c>
      <c r="K171" s="87">
        <f t="shared" si="6"/>
        <v>1.2</v>
      </c>
      <c r="L171" s="87">
        <f t="shared" si="7"/>
        <v>1.2</v>
      </c>
      <c r="M171" s="46">
        <f t="shared" si="8"/>
        <v>72</v>
      </c>
      <c r="N171" s="349">
        <v>67.5</v>
      </c>
      <c r="O171" s="349">
        <v>0</v>
      </c>
      <c r="P171" s="353">
        <f>SUM(M171:M189)+N171+O171</f>
        <v>729.1</v>
      </c>
      <c r="Q171" s="349">
        <v>0</v>
      </c>
      <c r="R171" s="353">
        <v>44</v>
      </c>
      <c r="S171" s="347">
        <v>450</v>
      </c>
      <c r="T171" s="351">
        <v>450</v>
      </c>
      <c r="U171" s="347">
        <v>112</v>
      </c>
      <c r="V171" s="380">
        <v>112</v>
      </c>
      <c r="W171" s="347">
        <v>56</v>
      </c>
      <c r="X171" s="351">
        <v>56</v>
      </c>
      <c r="Y171" s="378">
        <f t="shared" ref="Y171" si="9">ROUND((P171-T171),1)</f>
        <v>279.10000000000002</v>
      </c>
      <c r="Z171" s="405">
        <f>IF(OR(SUM(V171:V188)="",SUM(Q171:Q188)=""),0,IF(OR(SUM(U171:U188)=320,SUM(V171:V188)&gt;0),ROUND((SUM(Q171:Q188)-SUM(V171:V188)),1),0))</f>
        <v>-112</v>
      </c>
      <c r="AA171" s="405">
        <f>IF(OR(SUM(X171:X188)="",SUM(R171:R188)=""),0,IF(OR(SUM(W171:W188)=160,SUM(X171:X188)&gt;0),ROUND((SUM(R171:R188)-SUM(X171:X188)),1),0))</f>
        <v>-12</v>
      </c>
      <c r="AB171" s="377"/>
      <c r="AC171" s="400">
        <f>SUM(Y171:AA188)</f>
        <v>155.10000000000002</v>
      </c>
      <c r="AD171" s="83"/>
    </row>
    <row r="172" spans="1:30" ht="18" customHeight="1">
      <c r="A172" s="121"/>
      <c r="B172" s="109"/>
      <c r="C172" s="110"/>
      <c r="D172" s="126" t="s">
        <v>273</v>
      </c>
      <c r="E172" s="127" t="s">
        <v>274</v>
      </c>
      <c r="F172" s="128" t="s">
        <v>146</v>
      </c>
      <c r="G172" s="186">
        <v>1</v>
      </c>
      <c r="H172" s="148">
        <v>15</v>
      </c>
      <c r="I172" s="149">
        <v>60</v>
      </c>
      <c r="J172" s="80">
        <v>58</v>
      </c>
      <c r="K172" s="87">
        <f t="shared" si="6"/>
        <v>1.2</v>
      </c>
      <c r="L172" s="87">
        <f t="shared" si="7"/>
        <v>1.2</v>
      </c>
      <c r="M172" s="46">
        <f t="shared" si="8"/>
        <v>72</v>
      </c>
      <c r="N172" s="350"/>
      <c r="O172" s="350"/>
      <c r="P172" s="345"/>
      <c r="Q172" s="350"/>
      <c r="R172" s="345"/>
      <c r="S172" s="345"/>
      <c r="T172" s="345"/>
      <c r="U172" s="345"/>
      <c r="V172" s="345"/>
      <c r="W172" s="345"/>
      <c r="X172" s="345"/>
      <c r="Y172" s="343"/>
      <c r="Z172" s="343"/>
      <c r="AA172" s="343"/>
      <c r="AB172" s="343"/>
      <c r="AC172" s="343"/>
      <c r="AD172" s="83"/>
    </row>
    <row r="173" spans="1:30" ht="18" customHeight="1">
      <c r="A173" s="121"/>
      <c r="B173" s="109"/>
      <c r="C173" s="110"/>
      <c r="D173" s="126" t="s">
        <v>275</v>
      </c>
      <c r="E173" s="127" t="s">
        <v>274</v>
      </c>
      <c r="F173" s="128" t="s">
        <v>232</v>
      </c>
      <c r="G173" s="186">
        <v>1</v>
      </c>
      <c r="H173" s="148">
        <v>15</v>
      </c>
      <c r="I173" s="149">
        <v>60</v>
      </c>
      <c r="J173" s="80">
        <v>54</v>
      </c>
      <c r="K173" s="87">
        <f t="shared" si="6"/>
        <v>1.2</v>
      </c>
      <c r="L173" s="87">
        <f t="shared" si="7"/>
        <v>1.2</v>
      </c>
      <c r="M173" s="46">
        <f t="shared" si="8"/>
        <v>72</v>
      </c>
      <c r="N173" s="350"/>
      <c r="O173" s="350"/>
      <c r="P173" s="345"/>
      <c r="Q173" s="350"/>
      <c r="R173" s="345"/>
      <c r="S173" s="345"/>
      <c r="T173" s="345"/>
      <c r="U173" s="345"/>
      <c r="V173" s="345"/>
      <c r="W173" s="345"/>
      <c r="X173" s="345"/>
      <c r="Y173" s="343"/>
      <c r="Z173" s="343"/>
      <c r="AA173" s="343"/>
      <c r="AB173" s="343"/>
      <c r="AC173" s="343"/>
      <c r="AD173" s="83"/>
    </row>
    <row r="174" spans="1:30" ht="18" customHeight="1">
      <c r="A174" s="121"/>
      <c r="B174" s="109"/>
      <c r="C174" s="110"/>
      <c r="D174" s="126" t="s">
        <v>276</v>
      </c>
      <c r="E174" s="127" t="s">
        <v>218</v>
      </c>
      <c r="F174" s="128" t="s">
        <v>206</v>
      </c>
      <c r="G174" s="186"/>
      <c r="H174" s="148"/>
      <c r="I174" s="149"/>
      <c r="J174" s="80"/>
      <c r="K174" s="87">
        <f t="shared" si="6"/>
        <v>0</v>
      </c>
      <c r="L174" s="87">
        <f t="shared" si="7"/>
        <v>0</v>
      </c>
      <c r="M174" s="46">
        <f t="shared" si="8"/>
        <v>0</v>
      </c>
      <c r="N174" s="350"/>
      <c r="O174" s="350"/>
      <c r="P174" s="345"/>
      <c r="Q174" s="350"/>
      <c r="R174" s="345"/>
      <c r="S174" s="345"/>
      <c r="T174" s="345"/>
      <c r="U174" s="345"/>
      <c r="V174" s="345"/>
      <c r="W174" s="345"/>
      <c r="X174" s="345"/>
      <c r="Y174" s="343"/>
      <c r="Z174" s="343"/>
      <c r="AA174" s="343"/>
      <c r="AB174" s="343"/>
      <c r="AC174" s="343"/>
      <c r="AD174" s="83"/>
    </row>
    <row r="175" spans="1:30" ht="18" customHeight="1">
      <c r="A175" s="121"/>
      <c r="B175" s="109"/>
      <c r="C175" s="110"/>
      <c r="D175" s="126"/>
      <c r="E175" s="127" t="s">
        <v>351</v>
      </c>
      <c r="F175" s="128" t="s">
        <v>172</v>
      </c>
      <c r="G175" s="186">
        <v>2</v>
      </c>
      <c r="H175" s="148">
        <v>15</v>
      </c>
      <c r="I175" s="149"/>
      <c r="J175" s="80">
        <v>60</v>
      </c>
      <c r="K175" s="87">
        <f t="shared" si="6"/>
        <v>1.2</v>
      </c>
      <c r="L175" s="87">
        <f t="shared" si="7"/>
        <v>0</v>
      </c>
      <c r="M175" s="46">
        <f t="shared" si="8"/>
        <v>18</v>
      </c>
      <c r="N175" s="350"/>
      <c r="O175" s="350"/>
      <c r="P175" s="345"/>
      <c r="Q175" s="350"/>
      <c r="R175" s="345"/>
      <c r="S175" s="345"/>
      <c r="T175" s="345"/>
      <c r="U175" s="345"/>
      <c r="V175" s="345"/>
      <c r="W175" s="345"/>
      <c r="X175" s="345"/>
      <c r="Y175" s="343"/>
      <c r="Z175" s="343"/>
      <c r="AA175" s="343"/>
      <c r="AB175" s="343"/>
      <c r="AC175" s="343"/>
      <c r="AD175" s="83"/>
    </row>
    <row r="176" spans="1:30" s="206" customFormat="1" ht="18" customHeight="1">
      <c r="A176" s="121"/>
      <c r="B176" s="109"/>
      <c r="C176" s="110"/>
      <c r="D176" s="126"/>
      <c r="E176" s="127" t="s">
        <v>358</v>
      </c>
      <c r="F176" s="128" t="s">
        <v>172</v>
      </c>
      <c r="G176" s="186">
        <v>2</v>
      </c>
      <c r="H176" s="148"/>
      <c r="I176" s="149">
        <v>60</v>
      </c>
      <c r="J176" s="80">
        <v>30</v>
      </c>
      <c r="K176" s="87">
        <f t="shared" si="6"/>
        <v>0</v>
      </c>
      <c r="L176" s="87">
        <f t="shared" si="7"/>
        <v>1.1000000000000001</v>
      </c>
      <c r="M176" s="46">
        <f t="shared" si="8"/>
        <v>49.5</v>
      </c>
      <c r="N176" s="350"/>
      <c r="O176" s="350"/>
      <c r="P176" s="355"/>
      <c r="Q176" s="350"/>
      <c r="R176" s="355"/>
      <c r="S176" s="355"/>
      <c r="T176" s="355"/>
      <c r="U176" s="355"/>
      <c r="V176" s="355"/>
      <c r="W176" s="355"/>
      <c r="X176" s="355"/>
      <c r="Y176" s="343"/>
      <c r="Z176" s="343"/>
      <c r="AA176" s="343"/>
      <c r="AB176" s="343"/>
      <c r="AC176" s="343"/>
      <c r="AD176" s="83"/>
    </row>
    <row r="177" spans="1:30" s="206" customFormat="1" ht="18" customHeight="1">
      <c r="A177" s="121"/>
      <c r="B177" s="109"/>
      <c r="C177" s="110"/>
      <c r="D177" s="126"/>
      <c r="E177" s="127" t="s">
        <v>359</v>
      </c>
      <c r="F177" s="128" t="s">
        <v>172</v>
      </c>
      <c r="G177" s="186">
        <v>2</v>
      </c>
      <c r="H177" s="148"/>
      <c r="I177" s="149">
        <v>60</v>
      </c>
      <c r="J177" s="80">
        <v>30</v>
      </c>
      <c r="K177" s="87">
        <f t="shared" si="6"/>
        <v>0</v>
      </c>
      <c r="L177" s="87">
        <f t="shared" si="7"/>
        <v>1.1000000000000001</v>
      </c>
      <c r="M177" s="46">
        <f t="shared" si="8"/>
        <v>49.5</v>
      </c>
      <c r="N177" s="350"/>
      <c r="O177" s="350"/>
      <c r="P177" s="355"/>
      <c r="Q177" s="350"/>
      <c r="R177" s="355"/>
      <c r="S177" s="355"/>
      <c r="T177" s="355"/>
      <c r="U177" s="355"/>
      <c r="V177" s="355"/>
      <c r="W177" s="355"/>
      <c r="X177" s="355"/>
      <c r="Y177" s="343"/>
      <c r="Z177" s="343"/>
      <c r="AA177" s="343"/>
      <c r="AB177" s="343"/>
      <c r="AC177" s="343"/>
      <c r="AD177" s="83"/>
    </row>
    <row r="178" spans="1:30" ht="18" customHeight="1">
      <c r="A178" s="121"/>
      <c r="B178" s="109"/>
      <c r="C178" s="110"/>
      <c r="D178" s="126"/>
      <c r="E178" s="127" t="s">
        <v>353</v>
      </c>
      <c r="F178" s="128" t="s">
        <v>172</v>
      </c>
      <c r="G178" s="186">
        <v>2</v>
      </c>
      <c r="H178" s="148">
        <v>15</v>
      </c>
      <c r="I178" s="149"/>
      <c r="J178" s="80">
        <v>60</v>
      </c>
      <c r="K178" s="87">
        <f t="shared" ref="K178:K180" si="10">IF(OR(LEFT(E178,2)="ĐA",LEFT(E178,2)="DA",LEFT(E178,5)="Đồ án",LEFT(E178,5)="Đồán ",LEFT(E178,9)="Sinh hoạt",LEFT(E178,9)="sinh hoạt",LEFT(E178,6)="Cố vấn",LEFT(E178,6)="cố vấn",LEFT(E178,4)="cvht",LEFT(E178,4)="CVHT",LEFT(E178,4)="shcn",LEFT(E178,4)="SHCN"),0,(IF(AND(H178&gt;0,J178&gt;0),IF(J178&gt;60,1.3,IF(J178&gt;35,1.2,1)),0)))</f>
        <v>1.2</v>
      </c>
      <c r="L178" s="87">
        <f t="shared" ref="L178:L180" si="11">IF(OR(LEFT(E178,2)="ĐA",LEFT(E178,2)="DA",LEFT(E178,5)="Đồ án",LEFT(E178,5)="Đồán "),0,IF(AND(J178&gt;0,I178&gt;0),IF(AND(OR(LEFT(E178,4)="GDQP",LEFT(E178,4)="gdqp",LEFT(E178,19)="Giáo dục quốc phòng"),J178&gt;50),1.3,IF(J178&gt;35,1.2,IF(J178&gt;29,1.1,1))),0))</f>
        <v>0</v>
      </c>
      <c r="M178" s="46">
        <f t="shared" ref="M178:M180" si="12">ROUND(IF(OR(LEFT(E178,2)="ĐA",LEFT(E178,2)="DA",LEFT(E178,5)="Đồ án",LEFT(E178,5)="Đồán "),J178*0.5,(IF(H178&gt;0,H178*K178,"0")+IF(I178&gt;0,(I178*0.75)*L178,"0"))),1)</f>
        <v>18</v>
      </c>
      <c r="N178" s="350"/>
      <c r="O178" s="350"/>
      <c r="P178" s="345"/>
      <c r="Q178" s="350"/>
      <c r="R178" s="345"/>
      <c r="S178" s="345"/>
      <c r="T178" s="345"/>
      <c r="U178" s="345"/>
      <c r="V178" s="345"/>
      <c r="W178" s="345"/>
      <c r="X178" s="345"/>
      <c r="Y178" s="343"/>
      <c r="Z178" s="343"/>
      <c r="AA178" s="343"/>
      <c r="AB178" s="343"/>
      <c r="AC178" s="343"/>
      <c r="AD178" s="83"/>
    </row>
    <row r="179" spans="1:30" s="206" customFormat="1" ht="18" customHeight="1">
      <c r="A179" s="121"/>
      <c r="B179" s="109"/>
      <c r="C179" s="110"/>
      <c r="D179" s="126"/>
      <c r="E179" s="127" t="s">
        <v>356</v>
      </c>
      <c r="F179" s="128" t="s">
        <v>172</v>
      </c>
      <c r="G179" s="186">
        <v>2</v>
      </c>
      <c r="H179" s="148"/>
      <c r="I179" s="149">
        <v>30</v>
      </c>
      <c r="J179" s="80">
        <v>30</v>
      </c>
      <c r="K179" s="87">
        <f t="shared" si="10"/>
        <v>0</v>
      </c>
      <c r="L179" s="87">
        <f t="shared" si="11"/>
        <v>1.1000000000000001</v>
      </c>
      <c r="M179" s="46">
        <f t="shared" si="12"/>
        <v>24.8</v>
      </c>
      <c r="N179" s="350"/>
      <c r="O179" s="350"/>
      <c r="P179" s="355"/>
      <c r="Q179" s="350"/>
      <c r="R179" s="355"/>
      <c r="S179" s="355"/>
      <c r="T179" s="355"/>
      <c r="U179" s="355"/>
      <c r="V179" s="355"/>
      <c r="W179" s="355"/>
      <c r="X179" s="355"/>
      <c r="Y179" s="343"/>
      <c r="Z179" s="343"/>
      <c r="AA179" s="343"/>
      <c r="AB179" s="343"/>
      <c r="AC179" s="343"/>
      <c r="AD179" s="83"/>
    </row>
    <row r="180" spans="1:30" s="206" customFormat="1" ht="18" customHeight="1">
      <c r="A180" s="121"/>
      <c r="B180" s="109"/>
      <c r="C180" s="110"/>
      <c r="D180" s="126"/>
      <c r="E180" s="127" t="s">
        <v>357</v>
      </c>
      <c r="F180" s="128" t="s">
        <v>172</v>
      </c>
      <c r="G180" s="186">
        <v>2</v>
      </c>
      <c r="H180" s="148"/>
      <c r="I180" s="149">
        <v>30</v>
      </c>
      <c r="J180" s="80">
        <v>30</v>
      </c>
      <c r="K180" s="87">
        <f t="shared" si="10"/>
        <v>0</v>
      </c>
      <c r="L180" s="87">
        <f t="shared" si="11"/>
        <v>1.1000000000000001</v>
      </c>
      <c r="M180" s="46">
        <f t="shared" si="12"/>
        <v>24.8</v>
      </c>
      <c r="N180" s="350"/>
      <c r="O180" s="350"/>
      <c r="P180" s="355"/>
      <c r="Q180" s="350"/>
      <c r="R180" s="355"/>
      <c r="S180" s="355"/>
      <c r="T180" s="355"/>
      <c r="U180" s="355"/>
      <c r="V180" s="355"/>
      <c r="W180" s="355"/>
      <c r="X180" s="355"/>
      <c r="Y180" s="343"/>
      <c r="Z180" s="343"/>
      <c r="AA180" s="343"/>
      <c r="AB180" s="343"/>
      <c r="AC180" s="343"/>
      <c r="AD180" s="83"/>
    </row>
    <row r="181" spans="1:30" ht="18" customHeight="1">
      <c r="A181" s="121"/>
      <c r="B181" s="109"/>
      <c r="C181" s="110"/>
      <c r="D181" s="126"/>
      <c r="E181" s="127" t="s">
        <v>370</v>
      </c>
      <c r="F181" s="128" t="s">
        <v>294</v>
      </c>
      <c r="G181" s="186">
        <v>2</v>
      </c>
      <c r="H181" s="148">
        <v>30</v>
      </c>
      <c r="I181" s="149">
        <v>60</v>
      </c>
      <c r="J181" s="80">
        <v>40</v>
      </c>
      <c r="K181" s="87">
        <f t="shared" si="6"/>
        <v>1.2</v>
      </c>
      <c r="L181" s="87">
        <f t="shared" si="7"/>
        <v>1.2</v>
      </c>
      <c r="M181" s="46">
        <f t="shared" si="8"/>
        <v>90</v>
      </c>
      <c r="N181" s="350"/>
      <c r="O181" s="350"/>
      <c r="P181" s="345"/>
      <c r="Q181" s="350"/>
      <c r="R181" s="345"/>
      <c r="S181" s="345"/>
      <c r="T181" s="345"/>
      <c r="U181" s="345"/>
      <c r="V181" s="345"/>
      <c r="W181" s="345"/>
      <c r="X181" s="345"/>
      <c r="Y181" s="343"/>
      <c r="Z181" s="343"/>
      <c r="AA181" s="343"/>
      <c r="AB181" s="343"/>
      <c r="AC181" s="343"/>
      <c r="AD181" s="83"/>
    </row>
    <row r="182" spans="1:30" ht="18" customHeight="1">
      <c r="A182" s="121"/>
      <c r="B182" s="109"/>
      <c r="C182" s="110"/>
      <c r="D182" s="126"/>
      <c r="E182" s="127" t="s">
        <v>370</v>
      </c>
      <c r="F182" s="128" t="s">
        <v>272</v>
      </c>
      <c r="G182" s="186">
        <v>2</v>
      </c>
      <c r="H182" s="148">
        <v>30</v>
      </c>
      <c r="I182" s="149">
        <v>60</v>
      </c>
      <c r="J182" s="80">
        <v>40</v>
      </c>
      <c r="K182" s="87">
        <f t="shared" si="6"/>
        <v>1.2</v>
      </c>
      <c r="L182" s="87">
        <f t="shared" si="7"/>
        <v>1.2</v>
      </c>
      <c r="M182" s="46">
        <f t="shared" si="8"/>
        <v>90</v>
      </c>
      <c r="N182" s="350"/>
      <c r="O182" s="350"/>
      <c r="P182" s="355"/>
      <c r="Q182" s="350"/>
      <c r="R182" s="355"/>
      <c r="S182" s="355"/>
      <c r="T182" s="355"/>
      <c r="U182" s="355"/>
      <c r="V182" s="355"/>
      <c r="W182" s="355"/>
      <c r="X182" s="355"/>
      <c r="Y182" s="343"/>
      <c r="Z182" s="343"/>
      <c r="AA182" s="343"/>
      <c r="AB182" s="343"/>
      <c r="AC182" s="343"/>
      <c r="AD182" s="83"/>
    </row>
    <row r="183" spans="1:30" ht="18" customHeight="1">
      <c r="A183" s="121"/>
      <c r="B183" s="109"/>
      <c r="C183" s="110"/>
      <c r="D183" s="126"/>
      <c r="E183" s="127" t="s">
        <v>274</v>
      </c>
      <c r="F183" s="128" t="s">
        <v>185</v>
      </c>
      <c r="G183" s="186">
        <v>2</v>
      </c>
      <c r="H183" s="148">
        <v>45</v>
      </c>
      <c r="I183" s="149">
        <v>30</v>
      </c>
      <c r="J183" s="80">
        <v>40</v>
      </c>
      <c r="K183" s="87">
        <v>1.2</v>
      </c>
      <c r="L183" s="87">
        <v>1.2</v>
      </c>
      <c r="M183" s="46">
        <v>81</v>
      </c>
      <c r="N183" s="350"/>
      <c r="O183" s="350"/>
      <c r="P183" s="355"/>
      <c r="Q183" s="350"/>
      <c r="R183" s="355"/>
      <c r="S183" s="355"/>
      <c r="T183" s="355"/>
      <c r="U183" s="355"/>
      <c r="V183" s="355"/>
      <c r="W183" s="355"/>
      <c r="X183" s="355"/>
      <c r="Y183" s="343"/>
      <c r="Z183" s="343"/>
      <c r="AA183" s="343"/>
      <c r="AB183" s="343"/>
      <c r="AC183" s="343"/>
      <c r="AD183" s="83"/>
    </row>
    <row r="184" spans="1:30" ht="18" hidden="1" customHeight="1">
      <c r="A184" s="121"/>
      <c r="B184" s="109"/>
      <c r="C184" s="110"/>
      <c r="D184" s="126"/>
      <c r="E184" s="127"/>
      <c r="F184" s="128"/>
      <c r="G184" s="186"/>
      <c r="H184" s="148"/>
      <c r="I184" s="149"/>
      <c r="J184" s="80"/>
      <c r="K184" s="87"/>
      <c r="L184" s="87"/>
      <c r="M184" s="46"/>
      <c r="N184" s="350"/>
      <c r="O184" s="350"/>
      <c r="P184" s="355"/>
      <c r="Q184" s="350"/>
      <c r="R184" s="355"/>
      <c r="S184" s="355"/>
      <c r="T184" s="355"/>
      <c r="U184" s="355"/>
      <c r="V184" s="355"/>
      <c r="W184" s="355"/>
      <c r="X184" s="355"/>
      <c r="Y184" s="343"/>
      <c r="Z184" s="343"/>
      <c r="AA184" s="343"/>
      <c r="AB184" s="343"/>
      <c r="AC184" s="343"/>
      <c r="AD184" s="83"/>
    </row>
    <row r="185" spans="1:30" ht="18" hidden="1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/>
      <c r="L185" s="87"/>
      <c r="M185" s="46"/>
      <c r="N185" s="350"/>
      <c r="O185" s="350"/>
      <c r="P185" s="345"/>
      <c r="Q185" s="350"/>
      <c r="R185" s="345"/>
      <c r="S185" s="345"/>
      <c r="T185" s="345"/>
      <c r="U185" s="345"/>
      <c r="V185" s="345"/>
      <c r="W185" s="345"/>
      <c r="X185" s="345"/>
      <c r="Y185" s="343"/>
      <c r="Z185" s="343"/>
      <c r="AA185" s="343"/>
      <c r="AB185" s="343"/>
      <c r="AC185" s="343"/>
      <c r="AD185" s="83"/>
    </row>
    <row r="186" spans="1:30" ht="18" hidden="1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>
        <f t="shared" si="6"/>
        <v>0</v>
      </c>
      <c r="L186" s="87">
        <f t="shared" si="7"/>
        <v>0</v>
      </c>
      <c r="M186" s="46">
        <f t="shared" si="8"/>
        <v>0</v>
      </c>
      <c r="N186" s="350"/>
      <c r="O186" s="350"/>
      <c r="P186" s="345"/>
      <c r="Q186" s="350"/>
      <c r="R186" s="345"/>
      <c r="S186" s="345"/>
      <c r="T186" s="345"/>
      <c r="U186" s="345"/>
      <c r="V186" s="345"/>
      <c r="W186" s="345"/>
      <c r="X186" s="345"/>
      <c r="Y186" s="343"/>
      <c r="Z186" s="343"/>
      <c r="AA186" s="343"/>
      <c r="AB186" s="343"/>
      <c r="AC186" s="343"/>
      <c r="AD186" s="83"/>
    </row>
    <row r="187" spans="1:30" ht="18" hidden="1" customHeight="1">
      <c r="A187" s="121"/>
      <c r="B187" s="109"/>
      <c r="C187" s="110"/>
      <c r="D187" s="126"/>
      <c r="E187" s="127"/>
      <c r="F187" s="128"/>
      <c r="G187" s="186"/>
      <c r="H187" s="148"/>
      <c r="I187" s="149"/>
      <c r="J187" s="80"/>
      <c r="K187" s="87">
        <f t="shared" si="6"/>
        <v>0</v>
      </c>
      <c r="L187" s="87">
        <f t="shared" si="7"/>
        <v>0</v>
      </c>
      <c r="M187" s="46">
        <f t="shared" si="8"/>
        <v>0</v>
      </c>
      <c r="N187" s="350"/>
      <c r="O187" s="350"/>
      <c r="P187" s="345"/>
      <c r="Q187" s="350"/>
      <c r="R187" s="345"/>
      <c r="S187" s="345"/>
      <c r="T187" s="345"/>
      <c r="U187" s="345"/>
      <c r="V187" s="345"/>
      <c r="W187" s="345"/>
      <c r="X187" s="345"/>
      <c r="Y187" s="343"/>
      <c r="Z187" s="343"/>
      <c r="AA187" s="343"/>
      <c r="AB187" s="343"/>
      <c r="AC187" s="343"/>
      <c r="AD187" s="83"/>
    </row>
    <row r="188" spans="1:30" ht="18" hidden="1" customHeight="1">
      <c r="A188" s="121"/>
      <c r="B188" s="109"/>
      <c r="C188" s="110"/>
      <c r="D188" s="126"/>
      <c r="E188" s="127"/>
      <c r="F188" s="128"/>
      <c r="G188" s="186"/>
      <c r="H188" s="148"/>
      <c r="I188" s="149"/>
      <c r="J188" s="80"/>
      <c r="K188" s="87">
        <f t="shared" si="6"/>
        <v>0</v>
      </c>
      <c r="L188" s="87">
        <f t="shared" si="7"/>
        <v>0</v>
      </c>
      <c r="M188" s="46">
        <f t="shared" si="8"/>
        <v>0</v>
      </c>
      <c r="N188" s="350"/>
      <c r="O188" s="350"/>
      <c r="P188" s="345"/>
      <c r="Q188" s="350"/>
      <c r="R188" s="345"/>
      <c r="S188" s="345"/>
      <c r="T188" s="345"/>
      <c r="U188" s="345"/>
      <c r="V188" s="345"/>
      <c r="W188" s="345"/>
      <c r="X188" s="345"/>
      <c r="Y188" s="343"/>
      <c r="Z188" s="343"/>
      <c r="AA188" s="343"/>
      <c r="AB188" s="343"/>
      <c r="AC188" s="343"/>
      <c r="AD188" s="83"/>
    </row>
    <row r="189" spans="1:30" ht="18" hidden="1" customHeight="1">
      <c r="A189" s="121"/>
      <c r="B189" s="109"/>
      <c r="C189" s="110"/>
      <c r="D189" s="126"/>
      <c r="E189" s="127"/>
      <c r="F189" s="128"/>
      <c r="G189" s="186"/>
      <c r="H189" s="148"/>
      <c r="I189" s="149"/>
      <c r="J189" s="80"/>
      <c r="K189" s="87">
        <f t="shared" si="6"/>
        <v>0</v>
      </c>
      <c r="L189" s="87">
        <f t="shared" si="7"/>
        <v>0</v>
      </c>
      <c r="M189" s="46">
        <f t="shared" si="8"/>
        <v>0</v>
      </c>
      <c r="N189" s="350"/>
      <c r="O189" s="350"/>
      <c r="P189" s="345"/>
      <c r="Q189" s="350"/>
      <c r="R189" s="345"/>
      <c r="S189" s="345"/>
      <c r="T189" s="345"/>
      <c r="U189" s="345"/>
      <c r="V189" s="345"/>
      <c r="W189" s="345"/>
      <c r="X189" s="345"/>
      <c r="Y189" s="343"/>
      <c r="Z189" s="343"/>
      <c r="AA189" s="343"/>
      <c r="AB189" s="343"/>
      <c r="AC189" s="343"/>
      <c r="AD189" s="83"/>
    </row>
    <row r="190" spans="1:30" ht="18" hidden="1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>
        <f t="shared" si="6"/>
        <v>0</v>
      </c>
      <c r="L190" s="87">
        <f t="shared" si="7"/>
        <v>0</v>
      </c>
      <c r="M190" s="46">
        <f t="shared" si="8"/>
        <v>0</v>
      </c>
      <c r="N190" s="350"/>
      <c r="O190" s="350"/>
      <c r="P190" s="345"/>
      <c r="Q190" s="350"/>
      <c r="R190" s="355"/>
      <c r="S190" s="355"/>
      <c r="T190" s="355"/>
      <c r="U190" s="355"/>
      <c r="V190" s="355"/>
      <c r="W190" s="355"/>
      <c r="X190" s="355"/>
      <c r="Y190" s="343"/>
      <c r="Z190" s="343"/>
      <c r="AA190" s="343"/>
      <c r="AB190" s="343"/>
      <c r="AC190" s="343"/>
      <c r="AD190" s="83"/>
    </row>
    <row r="191" spans="1:30" ht="18" customHeight="1">
      <c r="A191" s="104">
        <v>10</v>
      </c>
      <c r="B191" s="183" t="s">
        <v>292</v>
      </c>
      <c r="C191" s="101" t="s">
        <v>293</v>
      </c>
      <c r="D191" s="126">
        <v>71400180401</v>
      </c>
      <c r="E191" s="127" t="s">
        <v>271</v>
      </c>
      <c r="F191" s="128" t="s">
        <v>294</v>
      </c>
      <c r="G191" s="186">
        <v>1</v>
      </c>
      <c r="H191" s="148">
        <v>15</v>
      </c>
      <c r="I191" s="149">
        <v>60</v>
      </c>
      <c r="J191" s="80">
        <v>47</v>
      </c>
      <c r="K191" s="87">
        <f t="shared" si="6"/>
        <v>1.2</v>
      </c>
      <c r="L191" s="87">
        <f t="shared" si="7"/>
        <v>1.2</v>
      </c>
      <c r="M191" s="46">
        <f t="shared" si="8"/>
        <v>72</v>
      </c>
      <c r="N191" s="349">
        <v>67.5</v>
      </c>
      <c r="O191" s="349">
        <v>0</v>
      </c>
      <c r="P191" s="353">
        <f>SUM(M191:M211)+N191+O191</f>
        <v>957.09999999999991</v>
      </c>
      <c r="Q191" s="349">
        <v>0</v>
      </c>
      <c r="R191" s="353">
        <v>44</v>
      </c>
      <c r="S191" s="347">
        <v>450</v>
      </c>
      <c r="T191" s="351">
        <v>450</v>
      </c>
      <c r="U191" s="347">
        <v>112</v>
      </c>
      <c r="V191" s="380">
        <v>112</v>
      </c>
      <c r="W191" s="347">
        <v>56</v>
      </c>
      <c r="X191" s="351">
        <v>56</v>
      </c>
      <c r="Y191" s="378">
        <f t="shared" ref="Y191" si="13">ROUND((P191-T191),1)</f>
        <v>507.1</v>
      </c>
      <c r="Z191" s="405">
        <f>IF(OR(SUM(V191:V211)="",SUM(Q191:Q211)=""),0,IF(OR(SUM(U191:U211)=320,SUM(V191:V211)&gt;0),ROUND((SUM(Q191:Q211)-SUM(V191:V211)),1),0))</f>
        <v>-112</v>
      </c>
      <c r="AA191" s="405">
        <f>IF(OR(SUM(X191:X211)="",SUM(R191:R211)=""),0,IF(OR(SUM(W191:W211)=160,SUM(X191:X211)&gt;0),ROUND((SUM(R191:R211)-SUM(X191:X211)),1),0))</f>
        <v>-12</v>
      </c>
      <c r="AB191" s="377"/>
      <c r="AC191" s="400">
        <f>SUM(Y191:AA211)</f>
        <v>383.1</v>
      </c>
      <c r="AD191" s="83"/>
    </row>
    <row r="192" spans="1:30" ht="18" customHeight="1">
      <c r="A192" s="121"/>
      <c r="B192" s="109"/>
      <c r="C192" s="110"/>
      <c r="D192" s="126">
        <v>71400174201</v>
      </c>
      <c r="E192" s="127" t="s">
        <v>274</v>
      </c>
      <c r="F192" s="128" t="s">
        <v>249</v>
      </c>
      <c r="G192" s="186">
        <v>1</v>
      </c>
      <c r="H192" s="148">
        <v>18</v>
      </c>
      <c r="I192" s="149">
        <v>54</v>
      </c>
      <c r="J192" s="80">
        <v>70</v>
      </c>
      <c r="K192" s="87">
        <f t="shared" si="6"/>
        <v>1.3</v>
      </c>
      <c r="L192" s="87">
        <f t="shared" si="7"/>
        <v>1.2</v>
      </c>
      <c r="M192" s="46">
        <f t="shared" si="8"/>
        <v>72</v>
      </c>
      <c r="N192" s="350"/>
      <c r="O192" s="350"/>
      <c r="P192" s="345"/>
      <c r="Q192" s="350"/>
      <c r="R192" s="345"/>
      <c r="S192" s="345"/>
      <c r="T192" s="345"/>
      <c r="U192" s="345"/>
      <c r="V192" s="345"/>
      <c r="W192" s="345"/>
      <c r="X192" s="345"/>
      <c r="Y192" s="343"/>
      <c r="Z192" s="343"/>
      <c r="AA192" s="343"/>
      <c r="AB192" s="343"/>
      <c r="AC192" s="343"/>
      <c r="AD192" s="83"/>
    </row>
    <row r="193" spans="1:30" ht="18" customHeight="1">
      <c r="A193" s="121"/>
      <c r="B193" s="109"/>
      <c r="C193" s="110"/>
      <c r="D193" s="126">
        <v>21100180601</v>
      </c>
      <c r="E193" s="127" t="s">
        <v>295</v>
      </c>
      <c r="F193" s="128" t="s">
        <v>172</v>
      </c>
      <c r="G193" s="186">
        <v>1</v>
      </c>
      <c r="H193" s="148">
        <v>15</v>
      </c>
      <c r="I193" s="149"/>
      <c r="J193" s="80">
        <v>67</v>
      </c>
      <c r="K193" s="87">
        <f t="shared" si="6"/>
        <v>1.3</v>
      </c>
      <c r="L193" s="87">
        <f t="shared" si="7"/>
        <v>0</v>
      </c>
      <c r="M193" s="46">
        <f t="shared" si="8"/>
        <v>19.5</v>
      </c>
      <c r="N193" s="350"/>
      <c r="O193" s="350"/>
      <c r="P193" s="345"/>
      <c r="Q193" s="350"/>
      <c r="R193" s="345"/>
      <c r="S193" s="345"/>
      <c r="T193" s="345"/>
      <c r="U193" s="345"/>
      <c r="V193" s="345"/>
      <c r="W193" s="345"/>
      <c r="X193" s="345"/>
      <c r="Y193" s="343"/>
      <c r="Z193" s="343"/>
      <c r="AA193" s="343"/>
      <c r="AB193" s="343"/>
      <c r="AC193" s="343"/>
      <c r="AD193" s="83"/>
    </row>
    <row r="194" spans="1:30" s="225" customFormat="1" ht="18" customHeight="1">
      <c r="A194" s="121"/>
      <c r="B194" s="109"/>
      <c r="C194" s="110"/>
      <c r="D194" s="126">
        <v>21100180601</v>
      </c>
      <c r="E194" s="127" t="s">
        <v>476</v>
      </c>
      <c r="F194" s="128" t="s">
        <v>474</v>
      </c>
      <c r="G194" s="186">
        <v>1</v>
      </c>
      <c r="H194" s="148"/>
      <c r="I194" s="149">
        <v>30</v>
      </c>
      <c r="J194" s="80">
        <v>67</v>
      </c>
      <c r="K194" s="87">
        <f t="shared" si="6"/>
        <v>0</v>
      </c>
      <c r="L194" s="87">
        <f t="shared" si="7"/>
        <v>1.2</v>
      </c>
      <c r="M194" s="46">
        <f t="shared" si="8"/>
        <v>27</v>
      </c>
      <c r="N194" s="350"/>
      <c r="O194" s="350"/>
      <c r="P194" s="355"/>
      <c r="Q194" s="350"/>
      <c r="R194" s="355"/>
      <c r="S194" s="355"/>
      <c r="T194" s="355"/>
      <c r="U194" s="355"/>
      <c r="V194" s="355"/>
      <c r="W194" s="355"/>
      <c r="X194" s="355"/>
      <c r="Y194" s="343"/>
      <c r="Z194" s="343"/>
      <c r="AA194" s="343"/>
      <c r="AB194" s="343"/>
      <c r="AC194" s="343"/>
      <c r="AD194" s="83"/>
    </row>
    <row r="195" spans="1:30" s="225" customFormat="1" ht="18" customHeight="1">
      <c r="A195" s="121"/>
      <c r="B195" s="109"/>
      <c r="C195" s="110"/>
      <c r="D195" s="126">
        <v>21100180601</v>
      </c>
      <c r="E195" s="127" t="s">
        <v>477</v>
      </c>
      <c r="F195" s="128" t="s">
        <v>475</v>
      </c>
      <c r="G195" s="186">
        <v>1</v>
      </c>
      <c r="H195" s="148"/>
      <c r="I195" s="149">
        <v>30</v>
      </c>
      <c r="J195" s="80">
        <v>67</v>
      </c>
      <c r="K195" s="87">
        <f t="shared" si="6"/>
        <v>0</v>
      </c>
      <c r="L195" s="87">
        <f t="shared" si="7"/>
        <v>1.2</v>
      </c>
      <c r="M195" s="46">
        <f t="shared" si="8"/>
        <v>27</v>
      </c>
      <c r="N195" s="350"/>
      <c r="O195" s="350"/>
      <c r="P195" s="355"/>
      <c r="Q195" s="350"/>
      <c r="R195" s="355"/>
      <c r="S195" s="355"/>
      <c r="T195" s="355"/>
      <c r="U195" s="355"/>
      <c r="V195" s="355"/>
      <c r="W195" s="355"/>
      <c r="X195" s="355"/>
      <c r="Y195" s="343"/>
      <c r="Z195" s="343"/>
      <c r="AA195" s="343"/>
      <c r="AB195" s="343"/>
      <c r="AC195" s="343"/>
      <c r="AD195" s="83"/>
    </row>
    <row r="196" spans="1:30" ht="18" customHeight="1">
      <c r="A196" s="121"/>
      <c r="B196" s="109"/>
      <c r="C196" s="110"/>
      <c r="D196" s="126">
        <v>21100180701</v>
      </c>
      <c r="E196" s="127" t="s">
        <v>296</v>
      </c>
      <c r="F196" s="128" t="s">
        <v>172</v>
      </c>
      <c r="G196" s="186">
        <v>1</v>
      </c>
      <c r="H196" s="148">
        <v>15</v>
      </c>
      <c r="I196" s="149"/>
      <c r="J196" s="80">
        <v>67</v>
      </c>
      <c r="K196" s="87">
        <f t="shared" si="6"/>
        <v>1.3</v>
      </c>
      <c r="L196" s="87">
        <f t="shared" si="7"/>
        <v>0</v>
      </c>
      <c r="M196" s="46">
        <f t="shared" si="8"/>
        <v>19.5</v>
      </c>
      <c r="N196" s="350"/>
      <c r="O196" s="350"/>
      <c r="P196" s="345"/>
      <c r="Q196" s="350"/>
      <c r="R196" s="345"/>
      <c r="S196" s="345"/>
      <c r="T196" s="345"/>
      <c r="U196" s="345"/>
      <c r="V196" s="345"/>
      <c r="W196" s="345"/>
      <c r="X196" s="345"/>
      <c r="Y196" s="343"/>
      <c r="Z196" s="343"/>
      <c r="AA196" s="343"/>
      <c r="AB196" s="343"/>
      <c r="AC196" s="343"/>
      <c r="AD196" s="83"/>
    </row>
    <row r="197" spans="1:30" s="225" customFormat="1" ht="18" customHeight="1">
      <c r="A197" s="121"/>
      <c r="B197" s="109"/>
      <c r="C197" s="110"/>
      <c r="D197" s="126">
        <v>21100180701</v>
      </c>
      <c r="E197" s="127" t="s">
        <v>478</v>
      </c>
      <c r="F197" s="128" t="s">
        <v>474</v>
      </c>
      <c r="G197" s="186">
        <v>1</v>
      </c>
      <c r="H197" s="148"/>
      <c r="I197" s="149">
        <v>30</v>
      </c>
      <c r="J197" s="80">
        <v>67</v>
      </c>
      <c r="K197" s="87">
        <f t="shared" si="6"/>
        <v>0</v>
      </c>
      <c r="L197" s="87">
        <f t="shared" si="7"/>
        <v>1.2</v>
      </c>
      <c r="M197" s="46">
        <f t="shared" si="8"/>
        <v>27</v>
      </c>
      <c r="N197" s="350"/>
      <c r="O197" s="350"/>
      <c r="P197" s="355"/>
      <c r="Q197" s="350"/>
      <c r="R197" s="355"/>
      <c r="S197" s="355"/>
      <c r="T197" s="355"/>
      <c r="U197" s="355"/>
      <c r="V197" s="355"/>
      <c r="W197" s="355"/>
      <c r="X197" s="355"/>
      <c r="Y197" s="343"/>
      <c r="Z197" s="343"/>
      <c r="AA197" s="343"/>
      <c r="AB197" s="343"/>
      <c r="AC197" s="343"/>
      <c r="AD197" s="83"/>
    </row>
    <row r="198" spans="1:30" s="225" customFormat="1" ht="18" customHeight="1">
      <c r="A198" s="121"/>
      <c r="B198" s="109"/>
      <c r="C198" s="110"/>
      <c r="D198" s="126">
        <v>21100180701</v>
      </c>
      <c r="E198" s="127" t="s">
        <v>479</v>
      </c>
      <c r="F198" s="128" t="s">
        <v>475</v>
      </c>
      <c r="G198" s="186">
        <v>1</v>
      </c>
      <c r="H198" s="148"/>
      <c r="I198" s="149">
        <v>30</v>
      </c>
      <c r="J198" s="80">
        <v>67</v>
      </c>
      <c r="K198" s="87">
        <f t="shared" si="6"/>
        <v>0</v>
      </c>
      <c r="L198" s="87">
        <f t="shared" si="7"/>
        <v>1.2</v>
      </c>
      <c r="M198" s="46">
        <f t="shared" si="8"/>
        <v>27</v>
      </c>
      <c r="N198" s="350"/>
      <c r="O198" s="350"/>
      <c r="P198" s="355"/>
      <c r="Q198" s="350"/>
      <c r="R198" s="355"/>
      <c r="S198" s="355"/>
      <c r="T198" s="355"/>
      <c r="U198" s="355"/>
      <c r="V198" s="355"/>
      <c r="W198" s="355"/>
      <c r="X198" s="355"/>
      <c r="Y198" s="343"/>
      <c r="Z198" s="343"/>
      <c r="AA198" s="343"/>
      <c r="AB198" s="343"/>
      <c r="AC198" s="343"/>
      <c r="AD198" s="83"/>
    </row>
    <row r="199" spans="1:30" ht="18" customHeight="1">
      <c r="A199" s="121"/>
      <c r="B199" s="109"/>
      <c r="C199" s="110"/>
      <c r="D199" s="126">
        <v>71400119908</v>
      </c>
      <c r="E199" s="127" t="s">
        <v>161</v>
      </c>
      <c r="F199" s="128" t="s">
        <v>297</v>
      </c>
      <c r="G199" s="186">
        <v>1</v>
      </c>
      <c r="H199" s="148">
        <v>30</v>
      </c>
      <c r="I199" s="149">
        <v>60</v>
      </c>
      <c r="J199" s="80">
        <v>52</v>
      </c>
      <c r="K199" s="87">
        <f t="shared" si="6"/>
        <v>1.2</v>
      </c>
      <c r="L199" s="87">
        <f t="shared" si="7"/>
        <v>1.2</v>
      </c>
      <c r="M199" s="46">
        <f t="shared" si="8"/>
        <v>90</v>
      </c>
      <c r="N199" s="350"/>
      <c r="O199" s="350"/>
      <c r="P199" s="345"/>
      <c r="Q199" s="350"/>
      <c r="R199" s="345"/>
      <c r="S199" s="345"/>
      <c r="T199" s="345"/>
      <c r="U199" s="345"/>
      <c r="V199" s="345"/>
      <c r="W199" s="345"/>
      <c r="X199" s="345"/>
      <c r="Y199" s="343"/>
      <c r="Z199" s="343"/>
      <c r="AA199" s="343"/>
      <c r="AB199" s="343"/>
      <c r="AC199" s="343"/>
      <c r="AD199" s="83"/>
    </row>
    <row r="200" spans="1:30" ht="18" customHeight="1">
      <c r="A200" s="121"/>
      <c r="B200" s="109"/>
      <c r="C200" s="110"/>
      <c r="D200" s="126">
        <v>71400119911</v>
      </c>
      <c r="E200" s="127" t="s">
        <v>298</v>
      </c>
      <c r="F200" s="128" t="s">
        <v>299</v>
      </c>
      <c r="G200" s="186">
        <v>1</v>
      </c>
      <c r="H200" s="148">
        <v>30</v>
      </c>
      <c r="I200" s="149">
        <v>60</v>
      </c>
      <c r="J200" s="80">
        <v>49</v>
      </c>
      <c r="K200" s="87">
        <f t="shared" si="6"/>
        <v>1.2</v>
      </c>
      <c r="L200" s="87">
        <f t="shared" si="7"/>
        <v>1.2</v>
      </c>
      <c r="M200" s="46">
        <f t="shared" si="8"/>
        <v>90</v>
      </c>
      <c r="N200" s="350"/>
      <c r="O200" s="350"/>
      <c r="P200" s="345"/>
      <c r="Q200" s="350"/>
      <c r="R200" s="345"/>
      <c r="S200" s="345"/>
      <c r="T200" s="345"/>
      <c r="U200" s="345"/>
      <c r="V200" s="345"/>
      <c r="W200" s="345"/>
      <c r="X200" s="345"/>
      <c r="Y200" s="343"/>
      <c r="Z200" s="343"/>
      <c r="AA200" s="343"/>
      <c r="AB200" s="343"/>
      <c r="AC200" s="343"/>
      <c r="AD200" s="83"/>
    </row>
    <row r="201" spans="1:30" ht="18" customHeight="1">
      <c r="A201" s="121"/>
      <c r="B201" s="109"/>
      <c r="C201" s="110"/>
      <c r="D201" s="126"/>
      <c r="E201" s="127" t="s">
        <v>354</v>
      </c>
      <c r="F201" s="128" t="s">
        <v>172</v>
      </c>
      <c r="G201" s="186">
        <v>2</v>
      </c>
      <c r="H201" s="148">
        <v>30</v>
      </c>
      <c r="I201" s="149"/>
      <c r="J201" s="80">
        <v>60</v>
      </c>
      <c r="K201" s="87">
        <f t="shared" ref="K201:K264" si="14">IF(OR(LEFT(E201,2)="ĐA",LEFT(E201,2)="DA",LEFT(E201,5)="Đồ án",LEFT(E201,5)="Đồán ",LEFT(E201,9)="Sinh hoạt",LEFT(E201,9)="sinh hoạt",LEFT(E201,6)="Cố vấn",LEFT(E201,6)="cố vấn",LEFT(E201,4)="cvht",LEFT(E201,4)="CVHT",LEFT(E201,4)="shcn",LEFT(E201,4)="SHCN"),0,(IF(AND(H201&gt;0,J201&gt;0),IF(J201&gt;60,1.3,IF(J201&gt;35,1.2,1)),0)))</f>
        <v>1.2</v>
      </c>
      <c r="L201" s="87">
        <f t="shared" ref="L201:L264" si="15">IF(OR(LEFT(E201,2)="ĐA",LEFT(E201,2)="DA",LEFT(E201,5)="Đồ án",LEFT(E201,5)="Đồán "),0,IF(AND(J201&gt;0,I201&gt;0),IF(AND(OR(LEFT(E201,4)="GDQP",LEFT(E201,4)="gdqp",LEFT(E201,19)="Giáo dục quốc phòng"),J201&gt;50),1.3,IF(J201&gt;35,1.2,IF(J201&gt;29,1.1,1))),0))</f>
        <v>0</v>
      </c>
      <c r="M201" s="46">
        <f t="shared" ref="M201:M264" si="16">ROUND(IF(OR(LEFT(E201,2)="ĐA",LEFT(E201,2)="DA",LEFT(E201,5)="Đồ án",LEFT(E201,5)="Đồán "),J201*0.5,(IF(H201&gt;0,H201*K201,"0")+IF(I201&gt;0,(I201*0.75)*L201,"0"))),1)</f>
        <v>36</v>
      </c>
      <c r="N201" s="350"/>
      <c r="O201" s="350"/>
      <c r="P201" s="345"/>
      <c r="Q201" s="350"/>
      <c r="R201" s="345"/>
      <c r="S201" s="345"/>
      <c r="T201" s="345"/>
      <c r="U201" s="345"/>
      <c r="V201" s="345"/>
      <c r="W201" s="345"/>
      <c r="X201" s="345"/>
      <c r="Y201" s="343"/>
      <c r="Z201" s="343"/>
      <c r="AA201" s="343"/>
      <c r="AB201" s="343"/>
      <c r="AC201" s="343"/>
      <c r="AD201" s="83"/>
    </row>
    <row r="202" spans="1:30" s="206" customFormat="1" ht="18" customHeight="1">
      <c r="A202" s="121"/>
      <c r="B202" s="109"/>
      <c r="C202" s="110"/>
      <c r="D202" s="126"/>
      <c r="E202" s="127" t="s">
        <v>362</v>
      </c>
      <c r="F202" s="128" t="s">
        <v>172</v>
      </c>
      <c r="G202" s="186">
        <v>2</v>
      </c>
      <c r="H202" s="148"/>
      <c r="I202" s="149">
        <v>30</v>
      </c>
      <c r="J202" s="80">
        <v>30</v>
      </c>
      <c r="K202" s="87">
        <f t="shared" si="14"/>
        <v>0</v>
      </c>
      <c r="L202" s="87">
        <f t="shared" si="15"/>
        <v>1.1000000000000001</v>
      </c>
      <c r="M202" s="46">
        <f t="shared" si="16"/>
        <v>24.8</v>
      </c>
      <c r="N202" s="350"/>
      <c r="O202" s="350"/>
      <c r="P202" s="355"/>
      <c r="Q202" s="350"/>
      <c r="R202" s="355"/>
      <c r="S202" s="355"/>
      <c r="T202" s="355"/>
      <c r="U202" s="355"/>
      <c r="V202" s="355"/>
      <c r="W202" s="355"/>
      <c r="X202" s="355"/>
      <c r="Y202" s="343"/>
      <c r="Z202" s="343"/>
      <c r="AA202" s="343"/>
      <c r="AB202" s="343"/>
      <c r="AC202" s="343"/>
      <c r="AD202" s="83"/>
    </row>
    <row r="203" spans="1:30" s="206" customFormat="1" ht="18" customHeight="1">
      <c r="A203" s="121"/>
      <c r="B203" s="109"/>
      <c r="C203" s="110"/>
      <c r="D203" s="126"/>
      <c r="E203" s="127" t="s">
        <v>363</v>
      </c>
      <c r="F203" s="128" t="s">
        <v>172</v>
      </c>
      <c r="G203" s="186">
        <v>2</v>
      </c>
      <c r="H203" s="148"/>
      <c r="I203" s="149">
        <v>30</v>
      </c>
      <c r="J203" s="80">
        <v>30</v>
      </c>
      <c r="K203" s="87">
        <f t="shared" si="14"/>
        <v>0</v>
      </c>
      <c r="L203" s="87">
        <f t="shared" si="15"/>
        <v>1.1000000000000001</v>
      </c>
      <c r="M203" s="46">
        <f t="shared" si="16"/>
        <v>24.8</v>
      </c>
      <c r="N203" s="350"/>
      <c r="O203" s="350"/>
      <c r="P203" s="355"/>
      <c r="Q203" s="350"/>
      <c r="R203" s="355"/>
      <c r="S203" s="355"/>
      <c r="T203" s="355"/>
      <c r="U203" s="355"/>
      <c r="V203" s="355"/>
      <c r="W203" s="355"/>
      <c r="X203" s="355"/>
      <c r="Y203" s="343"/>
      <c r="Z203" s="343"/>
      <c r="AA203" s="343"/>
      <c r="AB203" s="343"/>
      <c r="AC203" s="343"/>
      <c r="AD203" s="83"/>
    </row>
    <row r="204" spans="1:30" ht="18" customHeight="1">
      <c r="A204" s="121"/>
      <c r="B204" s="109"/>
      <c r="C204" s="110"/>
      <c r="D204" s="126"/>
      <c r="E204" s="127" t="s">
        <v>355</v>
      </c>
      <c r="F204" s="128" t="s">
        <v>172</v>
      </c>
      <c r="G204" s="186">
        <v>2</v>
      </c>
      <c r="H204" s="148">
        <v>15</v>
      </c>
      <c r="I204" s="149"/>
      <c r="J204" s="80">
        <v>60</v>
      </c>
      <c r="K204" s="87">
        <f t="shared" si="14"/>
        <v>1.2</v>
      </c>
      <c r="L204" s="87">
        <f t="shared" si="15"/>
        <v>0</v>
      </c>
      <c r="M204" s="46">
        <f t="shared" si="16"/>
        <v>18</v>
      </c>
      <c r="N204" s="350"/>
      <c r="O204" s="350"/>
      <c r="P204" s="355"/>
      <c r="Q204" s="350"/>
      <c r="R204" s="355"/>
      <c r="S204" s="355"/>
      <c r="T204" s="355"/>
      <c r="U204" s="355"/>
      <c r="V204" s="355"/>
      <c r="W204" s="355"/>
      <c r="X204" s="355"/>
      <c r="Y204" s="343"/>
      <c r="Z204" s="343"/>
      <c r="AA204" s="343"/>
      <c r="AB204" s="343"/>
      <c r="AC204" s="343"/>
      <c r="AD204" s="83"/>
    </row>
    <row r="205" spans="1:30" ht="18" customHeight="1">
      <c r="A205" s="121"/>
      <c r="B205" s="109"/>
      <c r="C205" s="110"/>
      <c r="D205" s="126"/>
      <c r="E205" s="127" t="s">
        <v>364</v>
      </c>
      <c r="F205" s="128" t="s">
        <v>172</v>
      </c>
      <c r="G205" s="186">
        <v>2</v>
      </c>
      <c r="H205" s="148"/>
      <c r="I205" s="149">
        <v>60</v>
      </c>
      <c r="J205" s="80">
        <v>30</v>
      </c>
      <c r="K205" s="87">
        <f t="shared" si="14"/>
        <v>0</v>
      </c>
      <c r="L205" s="87">
        <f t="shared" si="15"/>
        <v>1.1000000000000001</v>
      </c>
      <c r="M205" s="46">
        <f t="shared" si="16"/>
        <v>49.5</v>
      </c>
      <c r="N205" s="350"/>
      <c r="O205" s="350"/>
      <c r="P205" s="355"/>
      <c r="Q205" s="350"/>
      <c r="R205" s="355"/>
      <c r="S205" s="355"/>
      <c r="T205" s="355"/>
      <c r="U205" s="355"/>
      <c r="V205" s="355"/>
      <c r="W205" s="355"/>
      <c r="X205" s="355"/>
      <c r="Y205" s="343"/>
      <c r="Z205" s="343"/>
      <c r="AA205" s="343"/>
      <c r="AB205" s="343"/>
      <c r="AC205" s="343"/>
      <c r="AD205" s="83"/>
    </row>
    <row r="206" spans="1:30" ht="18" customHeight="1">
      <c r="A206" s="121"/>
      <c r="B206" s="109"/>
      <c r="C206" s="110"/>
      <c r="D206" s="126"/>
      <c r="E206" s="127" t="s">
        <v>365</v>
      </c>
      <c r="F206" s="128" t="s">
        <v>172</v>
      </c>
      <c r="G206" s="186">
        <v>2</v>
      </c>
      <c r="H206" s="148"/>
      <c r="I206" s="149">
        <v>60</v>
      </c>
      <c r="J206" s="80">
        <v>30</v>
      </c>
      <c r="K206" s="87">
        <f t="shared" si="14"/>
        <v>0</v>
      </c>
      <c r="L206" s="87">
        <f t="shared" si="15"/>
        <v>1.1000000000000001</v>
      </c>
      <c r="M206" s="46">
        <f t="shared" si="16"/>
        <v>49.5</v>
      </c>
      <c r="N206" s="350"/>
      <c r="O206" s="350"/>
      <c r="P206" s="355"/>
      <c r="Q206" s="350"/>
      <c r="R206" s="355"/>
      <c r="S206" s="355"/>
      <c r="T206" s="355"/>
      <c r="U206" s="355"/>
      <c r="V206" s="355"/>
      <c r="W206" s="355"/>
      <c r="X206" s="355"/>
      <c r="Y206" s="343"/>
      <c r="Z206" s="343"/>
      <c r="AA206" s="343"/>
      <c r="AB206" s="343"/>
      <c r="AC206" s="343"/>
      <c r="AD206" s="83"/>
    </row>
    <row r="207" spans="1:30" ht="18" customHeight="1">
      <c r="A207" s="121"/>
      <c r="B207" s="109"/>
      <c r="C207" s="110"/>
      <c r="D207" s="126"/>
      <c r="E207" s="127" t="s">
        <v>354</v>
      </c>
      <c r="F207" s="128" t="s">
        <v>294</v>
      </c>
      <c r="G207" s="186">
        <v>2</v>
      </c>
      <c r="H207" s="148">
        <v>30</v>
      </c>
      <c r="I207" s="149">
        <v>30</v>
      </c>
      <c r="J207" s="80">
        <v>40</v>
      </c>
      <c r="K207" s="87">
        <f t="shared" si="14"/>
        <v>1.2</v>
      </c>
      <c r="L207" s="87">
        <f t="shared" si="15"/>
        <v>1.2</v>
      </c>
      <c r="M207" s="46">
        <f t="shared" si="16"/>
        <v>63</v>
      </c>
      <c r="N207" s="350"/>
      <c r="O207" s="350"/>
      <c r="P207" s="355"/>
      <c r="Q207" s="350"/>
      <c r="R207" s="355"/>
      <c r="S207" s="355"/>
      <c r="T207" s="355"/>
      <c r="U207" s="355"/>
      <c r="V207" s="355"/>
      <c r="W207" s="355"/>
      <c r="X207" s="355"/>
      <c r="Y207" s="343"/>
      <c r="Z207" s="343"/>
      <c r="AA207" s="343"/>
      <c r="AB207" s="343"/>
      <c r="AC207" s="343"/>
      <c r="AD207" s="83"/>
    </row>
    <row r="208" spans="1:30" ht="18" customHeight="1">
      <c r="A208" s="121"/>
      <c r="B208" s="109"/>
      <c r="C208" s="110"/>
      <c r="D208" s="126"/>
      <c r="E208" s="127" t="s">
        <v>355</v>
      </c>
      <c r="F208" s="128" t="s">
        <v>294</v>
      </c>
      <c r="G208" s="186">
        <v>2</v>
      </c>
      <c r="H208" s="148">
        <v>15</v>
      </c>
      <c r="I208" s="149">
        <v>30</v>
      </c>
      <c r="J208" s="80">
        <v>40</v>
      </c>
      <c r="K208" s="87">
        <f t="shared" si="14"/>
        <v>1.2</v>
      </c>
      <c r="L208" s="87">
        <f t="shared" si="15"/>
        <v>1.2</v>
      </c>
      <c r="M208" s="46">
        <f t="shared" si="16"/>
        <v>45</v>
      </c>
      <c r="N208" s="350"/>
      <c r="O208" s="350"/>
      <c r="P208" s="355"/>
      <c r="Q208" s="350"/>
      <c r="R208" s="355"/>
      <c r="S208" s="355"/>
      <c r="T208" s="355"/>
      <c r="U208" s="355"/>
      <c r="V208" s="355"/>
      <c r="W208" s="355"/>
      <c r="X208" s="355"/>
      <c r="Y208" s="343"/>
      <c r="Z208" s="343"/>
      <c r="AA208" s="343"/>
      <c r="AB208" s="343"/>
      <c r="AC208" s="343"/>
      <c r="AD208" s="83"/>
    </row>
    <row r="209" spans="1:30" ht="18" customHeight="1">
      <c r="A209" s="121"/>
      <c r="B209" s="109"/>
      <c r="C209" s="110"/>
      <c r="D209" s="126"/>
      <c r="E209" s="127" t="s">
        <v>354</v>
      </c>
      <c r="F209" s="128" t="s">
        <v>272</v>
      </c>
      <c r="G209" s="186">
        <v>2</v>
      </c>
      <c r="H209" s="148">
        <v>30</v>
      </c>
      <c r="I209" s="149">
        <v>30</v>
      </c>
      <c r="J209" s="80">
        <v>40</v>
      </c>
      <c r="K209" s="87">
        <f t="shared" si="14"/>
        <v>1.2</v>
      </c>
      <c r="L209" s="87">
        <f t="shared" si="15"/>
        <v>1.2</v>
      </c>
      <c r="M209" s="46">
        <f t="shared" si="16"/>
        <v>63</v>
      </c>
      <c r="N209" s="350"/>
      <c r="O209" s="350"/>
      <c r="P209" s="345"/>
      <c r="Q209" s="350"/>
      <c r="R209" s="345"/>
      <c r="S209" s="345"/>
      <c r="T209" s="345"/>
      <c r="U209" s="345"/>
      <c r="V209" s="345"/>
      <c r="W209" s="345"/>
      <c r="X209" s="345"/>
      <c r="Y209" s="343"/>
      <c r="Z209" s="343"/>
      <c r="AA209" s="343"/>
      <c r="AB209" s="343"/>
      <c r="AC209" s="343"/>
      <c r="AD209" s="83"/>
    </row>
    <row r="210" spans="1:30" s="225" customFormat="1" ht="18" customHeight="1">
      <c r="A210" s="121"/>
      <c r="B210" s="109"/>
      <c r="C210" s="110"/>
      <c r="D210" s="126"/>
      <c r="E210" s="127" t="s">
        <v>355</v>
      </c>
      <c r="F210" s="128" t="s">
        <v>272</v>
      </c>
      <c r="G210" s="186">
        <v>2</v>
      </c>
      <c r="H210" s="148">
        <v>15</v>
      </c>
      <c r="I210" s="149">
        <v>30</v>
      </c>
      <c r="J210" s="80">
        <v>40</v>
      </c>
      <c r="K210" s="87">
        <f t="shared" si="14"/>
        <v>1.2</v>
      </c>
      <c r="L210" s="87">
        <f t="shared" si="15"/>
        <v>1.2</v>
      </c>
      <c r="M210" s="46">
        <f t="shared" si="16"/>
        <v>45</v>
      </c>
      <c r="N210" s="350"/>
      <c r="O210" s="350"/>
      <c r="P210" s="355"/>
      <c r="Q210" s="350"/>
      <c r="R210" s="355"/>
      <c r="S210" s="355"/>
      <c r="T210" s="355"/>
      <c r="U210" s="355"/>
      <c r="V210" s="355"/>
      <c r="W210" s="355"/>
      <c r="X210" s="355"/>
      <c r="Y210" s="343"/>
      <c r="Z210" s="343"/>
      <c r="AA210" s="343"/>
      <c r="AB210" s="343"/>
      <c r="AC210" s="343"/>
      <c r="AD210" s="83"/>
    </row>
    <row r="211" spans="1:30" ht="18" customHeight="1">
      <c r="A211" s="121"/>
      <c r="B211" s="109"/>
      <c r="C211" s="110"/>
      <c r="D211" s="126"/>
      <c r="E211" s="127" t="s">
        <v>218</v>
      </c>
      <c r="F211" s="128" t="s">
        <v>474</v>
      </c>
      <c r="G211" s="186"/>
      <c r="H211" s="148"/>
      <c r="I211" s="149"/>
      <c r="J211" s="80"/>
      <c r="K211" s="87">
        <f t="shared" si="14"/>
        <v>0</v>
      </c>
      <c r="L211" s="87">
        <f t="shared" si="15"/>
        <v>0</v>
      </c>
      <c r="M211" s="46">
        <f t="shared" si="16"/>
        <v>0</v>
      </c>
      <c r="N211" s="350"/>
      <c r="O211" s="350"/>
      <c r="P211" s="345"/>
      <c r="Q211" s="350"/>
      <c r="R211" s="345"/>
      <c r="S211" s="345"/>
      <c r="T211" s="345"/>
      <c r="U211" s="345"/>
      <c r="V211" s="345"/>
      <c r="W211" s="345"/>
      <c r="X211" s="345"/>
      <c r="Y211" s="343"/>
      <c r="Z211" s="343"/>
      <c r="AA211" s="343"/>
      <c r="AB211" s="343"/>
      <c r="AC211" s="343"/>
      <c r="AD211" s="83"/>
    </row>
    <row r="212" spans="1:30" ht="18" customHeight="1">
      <c r="A212" s="104">
        <v>11</v>
      </c>
      <c r="B212" s="91" t="s">
        <v>94</v>
      </c>
      <c r="C212" s="101" t="s">
        <v>95</v>
      </c>
      <c r="D212" s="42">
        <v>41000092601</v>
      </c>
      <c r="E212" s="43" t="s">
        <v>240</v>
      </c>
      <c r="F212" s="44" t="s">
        <v>159</v>
      </c>
      <c r="G212" s="74">
        <v>1</v>
      </c>
      <c r="H212" s="140">
        <v>15</v>
      </c>
      <c r="I212" s="140">
        <v>30</v>
      </c>
      <c r="J212" s="80">
        <v>31</v>
      </c>
      <c r="K212" s="87">
        <f t="shared" si="14"/>
        <v>1</v>
      </c>
      <c r="L212" s="87">
        <f t="shared" si="15"/>
        <v>1.1000000000000001</v>
      </c>
      <c r="M212" s="46">
        <f t="shared" si="16"/>
        <v>39.799999999999997</v>
      </c>
      <c r="N212" s="349">
        <v>67.5</v>
      </c>
      <c r="O212" s="349">
        <v>0</v>
      </c>
      <c r="P212" s="353">
        <f>SUM(M212:M229)+N212+O212</f>
        <v>807.8</v>
      </c>
      <c r="Q212" s="349">
        <v>0</v>
      </c>
      <c r="R212" s="353">
        <v>44</v>
      </c>
      <c r="S212" s="347">
        <v>450</v>
      </c>
      <c r="T212" s="351">
        <v>450</v>
      </c>
      <c r="U212" s="347">
        <v>112</v>
      </c>
      <c r="V212" s="380">
        <v>112</v>
      </c>
      <c r="W212" s="347">
        <v>56</v>
      </c>
      <c r="X212" s="351">
        <v>56</v>
      </c>
      <c r="Y212" s="378">
        <f>ROUND((P212-T212),1)</f>
        <v>357.8</v>
      </c>
      <c r="Z212" s="405">
        <f>IF(OR(SUM(V212:V228)="",SUM(Q212:Q228)=""),0,IF(OR(SUM(U212:U228)=320,SUM(V212:V228)&gt;0),ROUND((SUM(Q212:Q228)-SUM(V212:V228)),1),0))</f>
        <v>-112</v>
      </c>
      <c r="AA212" s="405">
        <f>IF(OR(SUM(X212:X228)="",SUM(R212:R228)=""),0,IF(OR(SUM(W212:W228)=160,SUM(X212:X228)&gt;0),ROUND((SUM(R212:R228)-SUM(X212:X228)),1),0))</f>
        <v>-12</v>
      </c>
      <c r="AB212" s="377"/>
      <c r="AC212" s="400">
        <f>SUM(Y212:AA228)</f>
        <v>233.8</v>
      </c>
      <c r="AD212" s="83"/>
    </row>
    <row r="213" spans="1:30" ht="18" customHeight="1">
      <c r="A213" s="90"/>
      <c r="B213" s="84"/>
      <c r="C213" s="85"/>
      <c r="D213" s="42">
        <v>71400174102</v>
      </c>
      <c r="E213" s="43" t="s">
        <v>241</v>
      </c>
      <c r="F213" s="44" t="s">
        <v>242</v>
      </c>
      <c r="G213" s="150">
        <v>1</v>
      </c>
      <c r="H213" s="142">
        <v>30</v>
      </c>
      <c r="I213" s="142">
        <v>60</v>
      </c>
      <c r="J213" s="80">
        <v>80</v>
      </c>
      <c r="K213" s="87">
        <f t="shared" si="14"/>
        <v>1.3</v>
      </c>
      <c r="L213" s="87">
        <f t="shared" si="15"/>
        <v>1.2</v>
      </c>
      <c r="M213" s="46">
        <f t="shared" si="16"/>
        <v>93</v>
      </c>
      <c r="N213" s="350"/>
      <c r="O213" s="350"/>
      <c r="P213" s="345"/>
      <c r="Q213" s="350"/>
      <c r="R213" s="345"/>
      <c r="S213" s="345"/>
      <c r="T213" s="345"/>
      <c r="U213" s="345"/>
      <c r="V213" s="345"/>
      <c r="W213" s="345"/>
      <c r="X213" s="345"/>
      <c r="Y213" s="343"/>
      <c r="Z213" s="343"/>
      <c r="AA213" s="343"/>
      <c r="AB213" s="343"/>
      <c r="AC213" s="343"/>
      <c r="AD213" s="83"/>
    </row>
    <row r="214" spans="1:30" ht="18" customHeight="1">
      <c r="A214" s="90"/>
      <c r="B214" s="84"/>
      <c r="C214" s="85"/>
      <c r="D214" s="42">
        <v>71400174101</v>
      </c>
      <c r="E214" s="43" t="s">
        <v>241</v>
      </c>
      <c r="F214" s="44" t="s">
        <v>243</v>
      </c>
      <c r="G214" s="150">
        <v>1</v>
      </c>
      <c r="H214" s="142">
        <v>30</v>
      </c>
      <c r="I214" s="142">
        <v>60</v>
      </c>
      <c r="J214" s="80">
        <v>47</v>
      </c>
      <c r="K214" s="87">
        <f t="shared" si="14"/>
        <v>1.2</v>
      </c>
      <c r="L214" s="87">
        <f t="shared" si="15"/>
        <v>1.2</v>
      </c>
      <c r="M214" s="46">
        <f t="shared" si="16"/>
        <v>90</v>
      </c>
      <c r="N214" s="350"/>
      <c r="O214" s="350"/>
      <c r="P214" s="345"/>
      <c r="Q214" s="350"/>
      <c r="R214" s="345"/>
      <c r="S214" s="345"/>
      <c r="T214" s="345"/>
      <c r="U214" s="345"/>
      <c r="V214" s="345"/>
      <c r="W214" s="345"/>
      <c r="X214" s="345"/>
      <c r="Y214" s="343"/>
      <c r="Z214" s="343"/>
      <c r="AA214" s="343"/>
      <c r="AB214" s="343"/>
      <c r="AC214" s="343"/>
      <c r="AD214" s="83"/>
    </row>
    <row r="215" spans="1:30" ht="18" customHeight="1">
      <c r="A215" s="90"/>
      <c r="B215" s="84"/>
      <c r="C215" s="85"/>
      <c r="D215" s="42">
        <v>71400119912</v>
      </c>
      <c r="E215" s="43" t="s">
        <v>244</v>
      </c>
      <c r="F215" s="44" t="s">
        <v>245</v>
      </c>
      <c r="G215" s="150">
        <v>1</v>
      </c>
      <c r="H215" s="142">
        <v>30</v>
      </c>
      <c r="I215" s="142">
        <v>60</v>
      </c>
      <c r="J215" s="80">
        <v>49</v>
      </c>
      <c r="K215" s="87">
        <f t="shared" si="14"/>
        <v>1.2</v>
      </c>
      <c r="L215" s="87">
        <f t="shared" si="15"/>
        <v>1.2</v>
      </c>
      <c r="M215" s="46">
        <f t="shared" si="16"/>
        <v>90</v>
      </c>
      <c r="N215" s="350"/>
      <c r="O215" s="350"/>
      <c r="P215" s="345"/>
      <c r="Q215" s="350"/>
      <c r="R215" s="345"/>
      <c r="S215" s="345"/>
      <c r="T215" s="345"/>
      <c r="U215" s="345"/>
      <c r="V215" s="345"/>
      <c r="W215" s="345"/>
      <c r="X215" s="345"/>
      <c r="Y215" s="343"/>
      <c r="Z215" s="343"/>
      <c r="AA215" s="343"/>
      <c r="AB215" s="343"/>
      <c r="AC215" s="343"/>
      <c r="AD215" s="83"/>
    </row>
    <row r="216" spans="1:30" ht="18" customHeight="1">
      <c r="A216" s="90"/>
      <c r="B216" s="84"/>
      <c r="C216" s="85"/>
      <c r="D216" s="42" t="s">
        <v>246</v>
      </c>
      <c r="E216" s="43" t="s">
        <v>247</v>
      </c>
      <c r="F216" s="44" t="s">
        <v>248</v>
      </c>
      <c r="G216" s="150">
        <v>1</v>
      </c>
      <c r="H216" s="142">
        <v>45</v>
      </c>
      <c r="I216" s="142">
        <v>30</v>
      </c>
      <c r="J216" s="80">
        <v>13</v>
      </c>
      <c r="K216" s="87">
        <f t="shared" si="14"/>
        <v>1</v>
      </c>
      <c r="L216" s="87">
        <f t="shared" si="15"/>
        <v>1</v>
      </c>
      <c r="M216" s="46">
        <f t="shared" si="16"/>
        <v>67.5</v>
      </c>
      <c r="N216" s="350"/>
      <c r="O216" s="350"/>
      <c r="P216" s="345"/>
      <c r="Q216" s="350"/>
      <c r="R216" s="345"/>
      <c r="S216" s="345"/>
      <c r="T216" s="345"/>
      <c r="U216" s="345"/>
      <c r="V216" s="345"/>
      <c r="W216" s="345"/>
      <c r="X216" s="345"/>
      <c r="Y216" s="343"/>
      <c r="Z216" s="343"/>
      <c r="AA216" s="343"/>
      <c r="AB216" s="343"/>
      <c r="AC216" s="343"/>
      <c r="AD216" s="83"/>
    </row>
    <row r="217" spans="1:30" ht="18" customHeight="1">
      <c r="A217" s="90"/>
      <c r="B217" s="107"/>
      <c r="C217" s="108"/>
      <c r="D217" s="42">
        <v>21100119810</v>
      </c>
      <c r="E217" s="43" t="s">
        <v>161</v>
      </c>
      <c r="F217" s="44" t="s">
        <v>206</v>
      </c>
      <c r="G217" s="150">
        <v>1</v>
      </c>
      <c r="H217" s="142">
        <v>30</v>
      </c>
      <c r="I217" s="142">
        <v>60</v>
      </c>
      <c r="J217" s="80">
        <v>40</v>
      </c>
      <c r="K217" s="87">
        <f t="shared" si="14"/>
        <v>1.2</v>
      </c>
      <c r="L217" s="87">
        <f t="shared" si="15"/>
        <v>1.2</v>
      </c>
      <c r="M217" s="46">
        <f t="shared" si="16"/>
        <v>90</v>
      </c>
      <c r="N217" s="350"/>
      <c r="O217" s="350"/>
      <c r="P217" s="345"/>
      <c r="Q217" s="350"/>
      <c r="R217" s="345"/>
      <c r="S217" s="345"/>
      <c r="T217" s="345"/>
      <c r="U217" s="345"/>
      <c r="V217" s="345"/>
      <c r="W217" s="345"/>
      <c r="X217" s="345"/>
      <c r="Y217" s="343"/>
      <c r="Z217" s="343"/>
      <c r="AA217" s="343"/>
      <c r="AB217" s="343"/>
      <c r="AC217" s="343"/>
      <c r="AD217" s="83"/>
    </row>
    <row r="218" spans="1:30" ht="18" customHeight="1">
      <c r="A218" s="90"/>
      <c r="B218" s="107"/>
      <c r="C218" s="108"/>
      <c r="D218" s="42"/>
      <c r="E218" s="43" t="s">
        <v>218</v>
      </c>
      <c r="F218" s="184" t="s">
        <v>333</v>
      </c>
      <c r="G218" s="150"/>
      <c r="H218" s="142"/>
      <c r="I218" s="142"/>
      <c r="J218" s="80"/>
      <c r="K218" s="87">
        <f t="shared" si="14"/>
        <v>0</v>
      </c>
      <c r="L218" s="87">
        <f t="shared" si="15"/>
        <v>0</v>
      </c>
      <c r="M218" s="46">
        <f t="shared" si="16"/>
        <v>0</v>
      </c>
      <c r="N218" s="350"/>
      <c r="O218" s="350"/>
      <c r="P218" s="345"/>
      <c r="Q218" s="350"/>
      <c r="R218" s="345"/>
      <c r="S218" s="345"/>
      <c r="T218" s="345"/>
      <c r="U218" s="345"/>
      <c r="V218" s="345"/>
      <c r="W218" s="345"/>
      <c r="X218" s="345"/>
      <c r="Y218" s="343"/>
      <c r="Z218" s="343"/>
      <c r="AA218" s="343"/>
      <c r="AB218" s="343"/>
      <c r="AC218" s="343"/>
      <c r="AD218" s="83"/>
    </row>
    <row r="219" spans="1:30" ht="18" customHeight="1">
      <c r="A219" s="121"/>
      <c r="B219" s="107"/>
      <c r="C219" s="108"/>
      <c r="D219" s="42"/>
      <c r="E219" s="43" t="s">
        <v>161</v>
      </c>
      <c r="F219" s="44" t="s">
        <v>379</v>
      </c>
      <c r="G219" s="150">
        <v>2</v>
      </c>
      <c r="H219" s="142">
        <v>30</v>
      </c>
      <c r="I219" s="142">
        <v>60</v>
      </c>
      <c r="J219" s="80">
        <v>40</v>
      </c>
      <c r="K219" s="87">
        <f t="shared" si="14"/>
        <v>1.2</v>
      </c>
      <c r="L219" s="87">
        <f t="shared" si="15"/>
        <v>1.2</v>
      </c>
      <c r="M219" s="46">
        <f t="shared" si="16"/>
        <v>90</v>
      </c>
      <c r="N219" s="350"/>
      <c r="O219" s="350"/>
      <c r="P219" s="355"/>
      <c r="Q219" s="350"/>
      <c r="R219" s="355"/>
      <c r="S219" s="355"/>
      <c r="T219" s="355"/>
      <c r="U219" s="355"/>
      <c r="V219" s="355"/>
      <c r="W219" s="355"/>
      <c r="X219" s="355"/>
      <c r="Y219" s="343"/>
      <c r="Z219" s="343"/>
      <c r="AA219" s="343"/>
      <c r="AB219" s="343"/>
      <c r="AC219" s="343"/>
      <c r="AD219" s="83"/>
    </row>
    <row r="220" spans="1:30" ht="18" customHeight="1">
      <c r="A220" s="121"/>
      <c r="B220" s="107"/>
      <c r="C220" s="108"/>
      <c r="D220" s="42"/>
      <c r="E220" s="43" t="s">
        <v>161</v>
      </c>
      <c r="F220" s="44" t="s">
        <v>381</v>
      </c>
      <c r="G220" s="150">
        <v>2</v>
      </c>
      <c r="H220" s="142">
        <v>30</v>
      </c>
      <c r="I220" s="142">
        <v>60</v>
      </c>
      <c r="J220" s="80">
        <v>40</v>
      </c>
      <c r="K220" s="87">
        <f t="shared" si="14"/>
        <v>1.2</v>
      </c>
      <c r="L220" s="87">
        <f t="shared" si="15"/>
        <v>1.2</v>
      </c>
      <c r="M220" s="46">
        <f t="shared" si="16"/>
        <v>90</v>
      </c>
      <c r="N220" s="350"/>
      <c r="O220" s="350"/>
      <c r="P220" s="355"/>
      <c r="Q220" s="350"/>
      <c r="R220" s="355"/>
      <c r="S220" s="355"/>
      <c r="T220" s="355"/>
      <c r="U220" s="355"/>
      <c r="V220" s="355"/>
      <c r="W220" s="355"/>
      <c r="X220" s="355"/>
      <c r="Y220" s="343"/>
      <c r="Z220" s="343"/>
      <c r="AA220" s="343"/>
      <c r="AB220" s="343"/>
      <c r="AC220" s="343"/>
      <c r="AD220" s="83"/>
    </row>
    <row r="221" spans="1:30" ht="18" customHeight="1">
      <c r="A221" s="90"/>
      <c r="B221" s="107"/>
      <c r="C221" s="108"/>
      <c r="D221" s="42"/>
      <c r="E221" s="43" t="s">
        <v>161</v>
      </c>
      <c r="F221" s="44" t="s">
        <v>463</v>
      </c>
      <c r="G221" s="150">
        <v>2</v>
      </c>
      <c r="H221" s="142">
        <v>30</v>
      </c>
      <c r="I221" s="142">
        <v>60</v>
      </c>
      <c r="J221" s="80">
        <v>40</v>
      </c>
      <c r="K221" s="87">
        <f t="shared" si="14"/>
        <v>1.2</v>
      </c>
      <c r="L221" s="87">
        <f t="shared" si="15"/>
        <v>1.2</v>
      </c>
      <c r="M221" s="46">
        <f t="shared" si="16"/>
        <v>90</v>
      </c>
      <c r="N221" s="350"/>
      <c r="O221" s="350"/>
      <c r="P221" s="345"/>
      <c r="Q221" s="350"/>
      <c r="R221" s="345"/>
      <c r="S221" s="345"/>
      <c r="T221" s="345"/>
      <c r="U221" s="345"/>
      <c r="V221" s="345"/>
      <c r="W221" s="345"/>
      <c r="X221" s="345"/>
      <c r="Y221" s="343"/>
      <c r="Z221" s="343"/>
      <c r="AA221" s="343"/>
      <c r="AB221" s="343"/>
      <c r="AC221" s="343"/>
      <c r="AD221" s="83"/>
    </row>
    <row r="222" spans="1:30" ht="18" hidden="1" customHeight="1">
      <c r="A222" s="121"/>
      <c r="B222" s="107"/>
      <c r="C222" s="108"/>
      <c r="D222" s="42"/>
      <c r="E222" s="43"/>
      <c r="F222" s="44"/>
      <c r="G222" s="150"/>
      <c r="H222" s="142"/>
      <c r="I222" s="142"/>
      <c r="J222" s="80"/>
      <c r="K222" s="87"/>
      <c r="L222" s="87"/>
      <c r="M222" s="46"/>
      <c r="N222" s="350"/>
      <c r="O222" s="350"/>
      <c r="P222" s="355"/>
      <c r="Q222" s="350"/>
      <c r="R222" s="355"/>
      <c r="S222" s="355"/>
      <c r="T222" s="355"/>
      <c r="U222" s="355"/>
      <c r="V222" s="355"/>
      <c r="W222" s="355"/>
      <c r="X222" s="355"/>
      <c r="Y222" s="343"/>
      <c r="Z222" s="343"/>
      <c r="AA222" s="343"/>
      <c r="AB222" s="343"/>
      <c r="AC222" s="343"/>
      <c r="AD222" s="83"/>
    </row>
    <row r="223" spans="1:30" ht="18" hidden="1" customHeight="1">
      <c r="A223" s="121"/>
      <c r="B223" s="107"/>
      <c r="C223" s="108"/>
      <c r="D223" s="42"/>
      <c r="E223" s="43"/>
      <c r="F223" s="44"/>
      <c r="G223" s="150"/>
      <c r="H223" s="142"/>
      <c r="I223" s="142"/>
      <c r="J223" s="80"/>
      <c r="K223" s="87">
        <f t="shared" si="14"/>
        <v>0</v>
      </c>
      <c r="L223" s="87">
        <f t="shared" si="15"/>
        <v>0</v>
      </c>
      <c r="M223" s="46">
        <f t="shared" si="16"/>
        <v>0</v>
      </c>
      <c r="N223" s="350"/>
      <c r="O223" s="350"/>
      <c r="P223" s="355"/>
      <c r="Q223" s="350"/>
      <c r="R223" s="355"/>
      <c r="S223" s="355"/>
      <c r="T223" s="355"/>
      <c r="U223" s="355"/>
      <c r="V223" s="355"/>
      <c r="W223" s="355"/>
      <c r="X223" s="355"/>
      <c r="Y223" s="343"/>
      <c r="Z223" s="343"/>
      <c r="AA223" s="343"/>
      <c r="AB223" s="343"/>
      <c r="AC223" s="343"/>
      <c r="AD223" s="83"/>
    </row>
    <row r="224" spans="1:30" s="262" customFormat="1" ht="18" hidden="1" customHeight="1">
      <c r="A224" s="121"/>
      <c r="B224" s="107"/>
      <c r="C224" s="108"/>
      <c r="D224" s="42"/>
      <c r="E224" s="43"/>
      <c r="F224" s="44"/>
      <c r="G224" s="150"/>
      <c r="H224" s="142"/>
      <c r="I224" s="142"/>
      <c r="J224" s="80"/>
      <c r="K224" s="87"/>
      <c r="L224" s="87"/>
      <c r="M224" s="46"/>
      <c r="N224" s="350"/>
      <c r="O224" s="350"/>
      <c r="P224" s="355"/>
      <c r="Q224" s="350"/>
      <c r="R224" s="355"/>
      <c r="S224" s="355"/>
      <c r="T224" s="355"/>
      <c r="U224" s="355"/>
      <c r="V224" s="355"/>
      <c r="W224" s="355"/>
      <c r="X224" s="355"/>
      <c r="Y224" s="343"/>
      <c r="Z224" s="343"/>
      <c r="AA224" s="343"/>
      <c r="AB224" s="343"/>
      <c r="AC224" s="343"/>
      <c r="AD224" s="83"/>
    </row>
    <row r="225" spans="1:30" ht="18" hidden="1" customHeight="1">
      <c r="A225" s="121"/>
      <c r="B225" s="107"/>
      <c r="C225" s="108"/>
      <c r="D225" s="42"/>
      <c r="E225" s="43"/>
      <c r="F225" s="44"/>
      <c r="G225" s="150"/>
      <c r="H225" s="142"/>
      <c r="I225" s="142"/>
      <c r="J225" s="80"/>
      <c r="K225" s="87">
        <f t="shared" si="14"/>
        <v>0</v>
      </c>
      <c r="L225" s="87">
        <f t="shared" si="15"/>
        <v>0</v>
      </c>
      <c r="M225" s="46">
        <f t="shared" si="16"/>
        <v>0</v>
      </c>
      <c r="N225" s="350"/>
      <c r="O225" s="350"/>
      <c r="P225" s="355"/>
      <c r="Q225" s="350"/>
      <c r="R225" s="355"/>
      <c r="S225" s="355"/>
      <c r="T225" s="355"/>
      <c r="U225" s="355"/>
      <c r="V225" s="355"/>
      <c r="W225" s="355"/>
      <c r="X225" s="355"/>
      <c r="Y225" s="343"/>
      <c r="Z225" s="343"/>
      <c r="AA225" s="343"/>
      <c r="AB225" s="343"/>
      <c r="AC225" s="343"/>
      <c r="AD225" s="83"/>
    </row>
    <row r="226" spans="1:30" ht="18" hidden="1" customHeight="1">
      <c r="A226" s="90"/>
      <c r="B226" s="107"/>
      <c r="C226" s="108"/>
      <c r="D226" s="42"/>
      <c r="E226" s="43"/>
      <c r="F226" s="44"/>
      <c r="G226" s="150"/>
      <c r="H226" s="142"/>
      <c r="I226" s="142"/>
      <c r="J226" s="80"/>
      <c r="K226" s="87">
        <f t="shared" si="14"/>
        <v>0</v>
      </c>
      <c r="L226" s="87">
        <f t="shared" si="15"/>
        <v>0</v>
      </c>
      <c r="M226" s="46">
        <f t="shared" si="16"/>
        <v>0</v>
      </c>
      <c r="N226" s="350"/>
      <c r="O226" s="350"/>
      <c r="P226" s="345"/>
      <c r="Q226" s="350"/>
      <c r="R226" s="345"/>
      <c r="S226" s="345"/>
      <c r="T226" s="345"/>
      <c r="U226" s="345"/>
      <c r="V226" s="345"/>
      <c r="W226" s="345"/>
      <c r="X226" s="345"/>
      <c r="Y226" s="343"/>
      <c r="Z226" s="343"/>
      <c r="AA226" s="343"/>
      <c r="AB226" s="343"/>
      <c r="AC226" s="343"/>
      <c r="AD226" s="83"/>
    </row>
    <row r="227" spans="1:30" ht="18" hidden="1" customHeight="1">
      <c r="A227" s="90"/>
      <c r="B227" s="63"/>
      <c r="C227" s="108"/>
      <c r="D227" s="42"/>
      <c r="E227" s="43"/>
      <c r="F227" s="44"/>
      <c r="G227" s="150"/>
      <c r="H227" s="142"/>
      <c r="I227" s="142"/>
      <c r="J227" s="80"/>
      <c r="K227" s="87">
        <f t="shared" si="14"/>
        <v>0</v>
      </c>
      <c r="L227" s="87">
        <f t="shared" si="15"/>
        <v>0</v>
      </c>
      <c r="M227" s="46">
        <f t="shared" si="16"/>
        <v>0</v>
      </c>
      <c r="N227" s="350"/>
      <c r="O227" s="350"/>
      <c r="P227" s="345"/>
      <c r="Q227" s="350"/>
      <c r="R227" s="345"/>
      <c r="S227" s="345"/>
      <c r="T227" s="345"/>
      <c r="U227" s="345"/>
      <c r="V227" s="345"/>
      <c r="W227" s="345"/>
      <c r="X227" s="345"/>
      <c r="Y227" s="343"/>
      <c r="Z227" s="343"/>
      <c r="AA227" s="343"/>
      <c r="AB227" s="343"/>
      <c r="AC227" s="343"/>
      <c r="AD227" s="83"/>
    </row>
    <row r="228" spans="1:30" ht="18" hidden="1" customHeight="1">
      <c r="A228" s="90"/>
      <c r="B228" s="63"/>
      <c r="C228" s="108"/>
      <c r="D228" s="42"/>
      <c r="E228" s="43"/>
      <c r="F228" s="44"/>
      <c r="G228" s="150"/>
      <c r="H228" s="142"/>
      <c r="I228" s="142"/>
      <c r="J228" s="80"/>
      <c r="K228" s="87">
        <f t="shared" si="14"/>
        <v>0</v>
      </c>
      <c r="L228" s="87">
        <f t="shared" si="15"/>
        <v>0</v>
      </c>
      <c r="M228" s="46">
        <f t="shared" si="16"/>
        <v>0</v>
      </c>
      <c r="N228" s="350"/>
      <c r="O228" s="350"/>
      <c r="P228" s="345"/>
      <c r="Q228" s="350"/>
      <c r="R228" s="345"/>
      <c r="S228" s="345"/>
      <c r="T228" s="345"/>
      <c r="U228" s="345"/>
      <c r="V228" s="345"/>
      <c r="W228" s="345"/>
      <c r="X228" s="345"/>
      <c r="Y228" s="343"/>
      <c r="Z228" s="343"/>
      <c r="AA228" s="343"/>
      <c r="AB228" s="343"/>
      <c r="AC228" s="343"/>
      <c r="AD228" s="83"/>
    </row>
    <row r="229" spans="1:30" ht="18" hidden="1" customHeight="1">
      <c r="A229" s="90"/>
      <c r="B229" s="356"/>
      <c r="C229" s="357"/>
      <c r="D229" s="42"/>
      <c r="E229" s="43"/>
      <c r="F229" s="44"/>
      <c r="G229" s="150"/>
      <c r="H229" s="142"/>
      <c r="I229" s="142"/>
      <c r="J229" s="80"/>
      <c r="K229" s="87">
        <f t="shared" si="14"/>
        <v>0</v>
      </c>
      <c r="L229" s="87">
        <f t="shared" si="15"/>
        <v>0</v>
      </c>
      <c r="M229" s="46">
        <f t="shared" si="16"/>
        <v>0</v>
      </c>
      <c r="N229" s="350"/>
      <c r="O229" s="350"/>
      <c r="P229" s="345"/>
      <c r="Q229" s="350"/>
      <c r="R229" s="345"/>
      <c r="S229" s="345"/>
      <c r="T229" s="345"/>
      <c r="U229" s="345"/>
      <c r="V229" s="345"/>
      <c r="W229" s="345"/>
      <c r="X229" s="345"/>
      <c r="Y229" s="343"/>
      <c r="Z229" s="343"/>
      <c r="AA229" s="343"/>
      <c r="AB229" s="343"/>
      <c r="AC229" s="343"/>
      <c r="AD229" s="83"/>
    </row>
    <row r="230" spans="1:30" ht="18" hidden="1" customHeight="1">
      <c r="A230" s="90"/>
      <c r="B230" s="107"/>
      <c r="C230" s="108"/>
      <c r="D230" s="42"/>
      <c r="E230" s="43"/>
      <c r="F230" s="44"/>
      <c r="G230" s="74"/>
      <c r="H230" s="140"/>
      <c r="I230" s="140"/>
      <c r="J230" s="80"/>
      <c r="K230" s="87">
        <f t="shared" si="14"/>
        <v>0</v>
      </c>
      <c r="L230" s="87">
        <f t="shared" si="15"/>
        <v>0</v>
      </c>
      <c r="M230" s="46">
        <f t="shared" si="16"/>
        <v>0</v>
      </c>
      <c r="N230" s="350"/>
      <c r="O230" s="350"/>
      <c r="P230" s="345"/>
      <c r="Q230" s="350"/>
      <c r="R230" s="355"/>
      <c r="S230" s="355"/>
      <c r="T230" s="355"/>
      <c r="U230" s="355"/>
      <c r="V230" s="355"/>
      <c r="W230" s="355"/>
      <c r="X230" s="355"/>
      <c r="Y230" s="343"/>
      <c r="Z230" s="343"/>
      <c r="AA230" s="343"/>
      <c r="AB230" s="343"/>
      <c r="AC230" s="343"/>
      <c r="AD230" s="83"/>
    </row>
    <row r="231" spans="1:30" ht="18" customHeight="1">
      <c r="A231" s="97">
        <v>12</v>
      </c>
      <c r="B231" s="91" t="s">
        <v>96</v>
      </c>
      <c r="C231" s="101" t="s">
        <v>97</v>
      </c>
      <c r="D231" s="42">
        <v>71400119914</v>
      </c>
      <c r="E231" s="43" t="s">
        <v>161</v>
      </c>
      <c r="F231" s="44" t="s">
        <v>191</v>
      </c>
      <c r="G231" s="65">
        <v>1</v>
      </c>
      <c r="H231" s="145">
        <v>30</v>
      </c>
      <c r="I231" s="146">
        <v>60</v>
      </c>
      <c r="J231" s="80">
        <v>43</v>
      </c>
      <c r="K231" s="87">
        <f t="shared" si="14"/>
        <v>1.2</v>
      </c>
      <c r="L231" s="87">
        <f t="shared" si="15"/>
        <v>1.2</v>
      </c>
      <c r="M231" s="46">
        <f t="shared" si="16"/>
        <v>90</v>
      </c>
      <c r="N231" s="362">
        <v>67.5</v>
      </c>
      <c r="O231" s="365"/>
      <c r="P231" s="373">
        <f>SUM(M231:M248)+N231+O250</f>
        <v>974.40000000000009</v>
      </c>
      <c r="Q231" s="362" t="s">
        <v>98</v>
      </c>
      <c r="R231" s="373">
        <v>55</v>
      </c>
      <c r="S231" s="347" t="s">
        <v>100</v>
      </c>
      <c r="T231" s="362" t="s">
        <v>100</v>
      </c>
      <c r="U231" s="347" t="s">
        <v>101</v>
      </c>
      <c r="V231" s="362">
        <v>112</v>
      </c>
      <c r="W231" s="347" t="s">
        <v>99</v>
      </c>
      <c r="X231" s="362">
        <v>56</v>
      </c>
      <c r="Y231" s="378">
        <f>ROUND((P231-T231),1)</f>
        <v>524.4</v>
      </c>
      <c r="Z231" s="405">
        <f>IF(OR(SUM(V231:V249)="",SUM(Q231:Q249)=""),0,IF(OR(SUM(U231:U249)=320,SUM(V231:V249)&gt;0),ROUND((SUM(Q231:Q249)-SUM(V231:V249)),1),0))</f>
        <v>-112</v>
      </c>
      <c r="AA231" s="405">
        <f>IF(OR(SUM(X231:X249)="",SUM(R231:R249)=""),0,IF(OR(SUM(W231:W249)=160,SUM(X231:X249)&gt;0),ROUND((SUM(R231:R249)-SUM(X231:X249)),1),0))</f>
        <v>-1</v>
      </c>
      <c r="AB231" s="373"/>
      <c r="AC231" s="400">
        <f>SUM(Y231:AA250)</f>
        <v>411.4</v>
      </c>
      <c r="AD231" s="123"/>
    </row>
    <row r="232" spans="1:30" ht="18" customHeight="1">
      <c r="A232" s="90"/>
      <c r="B232" s="107"/>
      <c r="C232" s="108"/>
      <c r="D232" s="42">
        <v>71400177001</v>
      </c>
      <c r="E232" s="43" t="s">
        <v>192</v>
      </c>
      <c r="F232" s="44" t="s">
        <v>193</v>
      </c>
      <c r="G232" s="65">
        <v>1</v>
      </c>
      <c r="H232" s="145">
        <v>45</v>
      </c>
      <c r="I232" s="146">
        <v>0</v>
      </c>
      <c r="J232" s="80">
        <v>70</v>
      </c>
      <c r="K232" s="87">
        <f t="shared" si="14"/>
        <v>1.3</v>
      </c>
      <c r="L232" s="87">
        <f t="shared" si="15"/>
        <v>0</v>
      </c>
      <c r="M232" s="46">
        <f t="shared" si="16"/>
        <v>58.5</v>
      </c>
      <c r="N232" s="363"/>
      <c r="O232" s="366"/>
      <c r="P232" s="375"/>
      <c r="Q232" s="363"/>
      <c r="R232" s="375"/>
      <c r="S232" s="345"/>
      <c r="T232" s="363"/>
      <c r="U232" s="345"/>
      <c r="V232" s="363"/>
      <c r="W232" s="345"/>
      <c r="X232" s="363"/>
      <c r="Y232" s="343"/>
      <c r="Z232" s="343"/>
      <c r="AA232" s="343"/>
      <c r="AB232" s="375"/>
      <c r="AC232" s="343"/>
      <c r="AD232" s="123"/>
    </row>
    <row r="233" spans="1:30" ht="18" customHeight="1">
      <c r="A233" s="90"/>
      <c r="B233" s="63"/>
      <c r="C233" s="108"/>
      <c r="D233" s="42">
        <v>71400177001</v>
      </c>
      <c r="E233" s="43" t="s">
        <v>192</v>
      </c>
      <c r="F233" s="44" t="s">
        <v>193</v>
      </c>
      <c r="G233" s="65">
        <v>1</v>
      </c>
      <c r="H233" s="145">
        <v>0</v>
      </c>
      <c r="I233" s="146">
        <v>30</v>
      </c>
      <c r="J233" s="80">
        <v>35</v>
      </c>
      <c r="K233" s="87">
        <f t="shared" si="14"/>
        <v>0</v>
      </c>
      <c r="L233" s="87">
        <f t="shared" si="15"/>
        <v>1.1000000000000001</v>
      </c>
      <c r="M233" s="46">
        <f t="shared" si="16"/>
        <v>24.8</v>
      </c>
      <c r="N233" s="363"/>
      <c r="O233" s="366"/>
      <c r="P233" s="375"/>
      <c r="Q233" s="363"/>
      <c r="R233" s="375"/>
      <c r="S233" s="345"/>
      <c r="T233" s="363"/>
      <c r="U233" s="345"/>
      <c r="V233" s="363"/>
      <c r="W233" s="345"/>
      <c r="X233" s="363"/>
      <c r="Y233" s="343"/>
      <c r="Z233" s="343"/>
      <c r="AA233" s="343"/>
      <c r="AB233" s="375"/>
      <c r="AC233" s="343"/>
      <c r="AD233" s="123"/>
    </row>
    <row r="234" spans="1:30" ht="18" customHeight="1">
      <c r="A234" s="90"/>
      <c r="B234" s="63"/>
      <c r="C234" s="108"/>
      <c r="D234" s="42">
        <v>71400177001</v>
      </c>
      <c r="E234" s="43" t="s">
        <v>192</v>
      </c>
      <c r="F234" s="44" t="s">
        <v>193</v>
      </c>
      <c r="G234" s="65">
        <v>1</v>
      </c>
      <c r="H234" s="145">
        <v>0</v>
      </c>
      <c r="I234" s="146">
        <v>30</v>
      </c>
      <c r="J234" s="80">
        <v>35</v>
      </c>
      <c r="K234" s="87">
        <f t="shared" si="14"/>
        <v>0</v>
      </c>
      <c r="L234" s="87">
        <f t="shared" si="15"/>
        <v>1.1000000000000001</v>
      </c>
      <c r="M234" s="46">
        <f t="shared" si="16"/>
        <v>24.8</v>
      </c>
      <c r="N234" s="363"/>
      <c r="O234" s="366"/>
      <c r="P234" s="375"/>
      <c r="Q234" s="363"/>
      <c r="R234" s="375"/>
      <c r="S234" s="345"/>
      <c r="T234" s="363"/>
      <c r="U234" s="345"/>
      <c r="V234" s="363"/>
      <c r="W234" s="345"/>
      <c r="X234" s="363"/>
      <c r="Y234" s="343"/>
      <c r="Z234" s="343"/>
      <c r="AA234" s="343"/>
      <c r="AB234" s="375"/>
      <c r="AC234" s="343"/>
      <c r="AD234" s="123"/>
    </row>
    <row r="235" spans="1:30" ht="18" customHeight="1">
      <c r="A235" s="90"/>
      <c r="B235" s="63"/>
      <c r="C235" s="108"/>
      <c r="D235" s="42">
        <v>41000092401</v>
      </c>
      <c r="E235" s="43" t="s">
        <v>192</v>
      </c>
      <c r="F235" s="44" t="s">
        <v>159</v>
      </c>
      <c r="G235" s="65">
        <v>1</v>
      </c>
      <c r="H235" s="145">
        <v>45</v>
      </c>
      <c r="I235" s="146">
        <v>30</v>
      </c>
      <c r="J235" s="80">
        <v>30</v>
      </c>
      <c r="K235" s="87">
        <f t="shared" si="14"/>
        <v>1</v>
      </c>
      <c r="L235" s="87">
        <f t="shared" si="15"/>
        <v>1.1000000000000001</v>
      </c>
      <c r="M235" s="46">
        <f t="shared" si="16"/>
        <v>69.8</v>
      </c>
      <c r="N235" s="363"/>
      <c r="O235" s="366"/>
      <c r="P235" s="375"/>
      <c r="Q235" s="363"/>
      <c r="R235" s="375"/>
      <c r="S235" s="345"/>
      <c r="T235" s="363"/>
      <c r="U235" s="345"/>
      <c r="V235" s="363"/>
      <c r="W235" s="345"/>
      <c r="X235" s="363"/>
      <c r="Y235" s="343"/>
      <c r="Z235" s="343"/>
      <c r="AA235" s="343"/>
      <c r="AB235" s="375"/>
      <c r="AC235" s="343"/>
      <c r="AD235" s="123"/>
    </row>
    <row r="236" spans="1:30" ht="18" customHeight="1">
      <c r="A236" s="90"/>
      <c r="B236" s="63"/>
      <c r="C236" s="108"/>
      <c r="D236" s="42">
        <v>21100009901</v>
      </c>
      <c r="E236" s="43" t="s">
        <v>192</v>
      </c>
      <c r="F236" s="44" t="s">
        <v>194</v>
      </c>
      <c r="G236" s="65">
        <v>1</v>
      </c>
      <c r="H236" s="145">
        <v>45</v>
      </c>
      <c r="I236" s="146">
        <v>30</v>
      </c>
      <c r="J236" s="80">
        <v>38</v>
      </c>
      <c r="K236" s="87">
        <f t="shared" si="14"/>
        <v>1.2</v>
      </c>
      <c r="L236" s="87">
        <f t="shared" si="15"/>
        <v>1.2</v>
      </c>
      <c r="M236" s="46">
        <f t="shared" si="16"/>
        <v>81</v>
      </c>
      <c r="N236" s="363"/>
      <c r="O236" s="366"/>
      <c r="P236" s="375"/>
      <c r="Q236" s="363"/>
      <c r="R236" s="375"/>
      <c r="S236" s="345"/>
      <c r="T236" s="363"/>
      <c r="U236" s="345"/>
      <c r="V236" s="363"/>
      <c r="W236" s="345"/>
      <c r="X236" s="363"/>
      <c r="Y236" s="343"/>
      <c r="Z236" s="343"/>
      <c r="AA236" s="343"/>
      <c r="AB236" s="375"/>
      <c r="AC236" s="343"/>
      <c r="AD236" s="123"/>
    </row>
    <row r="237" spans="1:30" ht="18" customHeight="1">
      <c r="A237" s="90"/>
      <c r="B237" s="63"/>
      <c r="C237" s="108"/>
      <c r="D237" s="42">
        <v>21100009902</v>
      </c>
      <c r="E237" s="43" t="s">
        <v>192</v>
      </c>
      <c r="F237" s="44" t="s">
        <v>195</v>
      </c>
      <c r="G237" s="65">
        <v>1</v>
      </c>
      <c r="H237" s="145">
        <v>45</v>
      </c>
      <c r="I237" s="146">
        <v>30</v>
      </c>
      <c r="J237" s="80">
        <v>43</v>
      </c>
      <c r="K237" s="87">
        <f t="shared" si="14"/>
        <v>1.2</v>
      </c>
      <c r="L237" s="87">
        <f t="shared" si="15"/>
        <v>1.2</v>
      </c>
      <c r="M237" s="46">
        <f t="shared" si="16"/>
        <v>81</v>
      </c>
      <c r="N237" s="363"/>
      <c r="O237" s="366"/>
      <c r="P237" s="375"/>
      <c r="Q237" s="363"/>
      <c r="R237" s="375"/>
      <c r="S237" s="345"/>
      <c r="T237" s="363"/>
      <c r="U237" s="345"/>
      <c r="V237" s="363"/>
      <c r="W237" s="345"/>
      <c r="X237" s="363"/>
      <c r="Y237" s="343"/>
      <c r="Z237" s="343"/>
      <c r="AA237" s="343"/>
      <c r="AB237" s="375"/>
      <c r="AC237" s="343"/>
      <c r="AD237" s="123"/>
    </row>
    <row r="238" spans="1:30" ht="18" customHeight="1">
      <c r="A238" s="90"/>
      <c r="B238" s="63"/>
      <c r="C238" s="108"/>
      <c r="D238" s="42"/>
      <c r="E238" s="43" t="s">
        <v>218</v>
      </c>
      <c r="F238" s="44" t="s">
        <v>235</v>
      </c>
      <c r="G238" s="65">
        <v>1</v>
      </c>
      <c r="H238" s="145"/>
      <c r="I238" s="146"/>
      <c r="J238" s="80">
        <v>62</v>
      </c>
      <c r="K238" s="87">
        <f t="shared" si="14"/>
        <v>0</v>
      </c>
      <c r="L238" s="87">
        <f t="shared" si="15"/>
        <v>0</v>
      </c>
      <c r="M238" s="46">
        <f t="shared" si="16"/>
        <v>0</v>
      </c>
      <c r="N238" s="363"/>
      <c r="O238" s="366"/>
      <c r="P238" s="375"/>
      <c r="Q238" s="363"/>
      <c r="R238" s="375"/>
      <c r="S238" s="345"/>
      <c r="T238" s="363"/>
      <c r="U238" s="345"/>
      <c r="V238" s="363"/>
      <c r="W238" s="345"/>
      <c r="X238" s="363"/>
      <c r="Y238" s="343"/>
      <c r="Z238" s="343"/>
      <c r="AA238" s="343"/>
      <c r="AB238" s="375"/>
      <c r="AC238" s="343"/>
      <c r="AD238" s="123"/>
    </row>
    <row r="239" spans="1:30" ht="18" customHeight="1">
      <c r="A239" s="121"/>
      <c r="B239" s="63"/>
      <c r="C239" s="108"/>
      <c r="D239" s="42"/>
      <c r="E239" s="43" t="s">
        <v>192</v>
      </c>
      <c r="F239" s="44" t="s">
        <v>159</v>
      </c>
      <c r="G239" s="65">
        <v>2</v>
      </c>
      <c r="H239" s="145">
        <v>30</v>
      </c>
      <c r="I239" s="146">
        <v>30</v>
      </c>
      <c r="J239" s="80">
        <v>40</v>
      </c>
      <c r="K239" s="87">
        <f t="shared" si="14"/>
        <v>1.2</v>
      </c>
      <c r="L239" s="87">
        <f t="shared" si="15"/>
        <v>1.2</v>
      </c>
      <c r="M239" s="46">
        <f t="shared" si="16"/>
        <v>63</v>
      </c>
      <c r="N239" s="363"/>
      <c r="O239" s="366"/>
      <c r="P239" s="375"/>
      <c r="Q239" s="363"/>
      <c r="R239" s="375"/>
      <c r="S239" s="355"/>
      <c r="T239" s="363"/>
      <c r="U239" s="355"/>
      <c r="V239" s="363"/>
      <c r="W239" s="355"/>
      <c r="X239" s="363"/>
      <c r="Y239" s="343"/>
      <c r="Z239" s="343"/>
      <c r="AA239" s="343"/>
      <c r="AB239" s="375"/>
      <c r="AC239" s="343"/>
      <c r="AD239" s="123"/>
    </row>
    <row r="240" spans="1:30" s="206" customFormat="1" ht="18" customHeight="1">
      <c r="A240" s="121"/>
      <c r="B240" s="63"/>
      <c r="C240" s="108"/>
      <c r="D240" s="42"/>
      <c r="E240" s="43" t="s">
        <v>412</v>
      </c>
      <c r="F240" s="44" t="s">
        <v>262</v>
      </c>
      <c r="G240" s="65">
        <v>2</v>
      </c>
      <c r="H240" s="145">
        <v>35</v>
      </c>
      <c r="I240" s="146">
        <v>40</v>
      </c>
      <c r="J240" s="80">
        <v>40</v>
      </c>
      <c r="K240" s="87">
        <f t="shared" si="14"/>
        <v>1.2</v>
      </c>
      <c r="L240" s="87">
        <f t="shared" si="15"/>
        <v>1.2</v>
      </c>
      <c r="M240" s="46">
        <f t="shared" si="16"/>
        <v>78</v>
      </c>
      <c r="N240" s="363"/>
      <c r="O240" s="366"/>
      <c r="P240" s="375"/>
      <c r="Q240" s="363"/>
      <c r="R240" s="375"/>
      <c r="S240" s="355"/>
      <c r="T240" s="363"/>
      <c r="U240" s="355"/>
      <c r="V240" s="363"/>
      <c r="W240" s="355"/>
      <c r="X240" s="363"/>
      <c r="Y240" s="343"/>
      <c r="Z240" s="343"/>
      <c r="AA240" s="343"/>
      <c r="AB240" s="375"/>
      <c r="AC240" s="343"/>
      <c r="AD240" s="123"/>
    </row>
    <row r="241" spans="1:30" s="225" customFormat="1" ht="18" customHeight="1">
      <c r="A241" s="121"/>
      <c r="B241" s="63"/>
      <c r="C241" s="108"/>
      <c r="D241" s="42"/>
      <c r="E241" s="43" t="s">
        <v>480</v>
      </c>
      <c r="F241" s="44" t="s">
        <v>262</v>
      </c>
      <c r="G241" s="65">
        <v>2</v>
      </c>
      <c r="H241" s="145">
        <v>35</v>
      </c>
      <c r="I241" s="146">
        <v>40</v>
      </c>
      <c r="J241" s="80">
        <v>40</v>
      </c>
      <c r="K241" s="87">
        <f t="shared" si="14"/>
        <v>1.2</v>
      </c>
      <c r="L241" s="87">
        <f t="shared" si="15"/>
        <v>1.2</v>
      </c>
      <c r="M241" s="46">
        <f t="shared" si="16"/>
        <v>78</v>
      </c>
      <c r="N241" s="363"/>
      <c r="O241" s="366"/>
      <c r="P241" s="375"/>
      <c r="Q241" s="363"/>
      <c r="R241" s="375"/>
      <c r="S241" s="355"/>
      <c r="T241" s="363"/>
      <c r="U241" s="355"/>
      <c r="V241" s="363"/>
      <c r="W241" s="355"/>
      <c r="X241" s="363"/>
      <c r="Y241" s="343"/>
      <c r="Z241" s="343"/>
      <c r="AA241" s="343"/>
      <c r="AB241" s="375"/>
      <c r="AC241" s="343"/>
      <c r="AD241" s="123"/>
    </row>
    <row r="242" spans="1:30" s="206" customFormat="1" ht="18" customHeight="1">
      <c r="A242" s="121"/>
      <c r="B242" s="63"/>
      <c r="C242" s="108"/>
      <c r="D242" s="42"/>
      <c r="E242" s="43" t="s">
        <v>481</v>
      </c>
      <c r="F242" s="44" t="s">
        <v>262</v>
      </c>
      <c r="G242" s="65">
        <v>2</v>
      </c>
      <c r="H242" s="145">
        <v>35</v>
      </c>
      <c r="I242" s="146">
        <v>40</v>
      </c>
      <c r="J242" s="80">
        <v>40</v>
      </c>
      <c r="K242" s="87">
        <f t="shared" si="14"/>
        <v>1.2</v>
      </c>
      <c r="L242" s="87">
        <f t="shared" si="15"/>
        <v>1.2</v>
      </c>
      <c r="M242" s="46">
        <f t="shared" si="16"/>
        <v>78</v>
      </c>
      <c r="N242" s="363"/>
      <c r="O242" s="366"/>
      <c r="P242" s="375"/>
      <c r="Q242" s="363"/>
      <c r="R242" s="375"/>
      <c r="S242" s="355"/>
      <c r="T242" s="363"/>
      <c r="U242" s="355"/>
      <c r="V242" s="363"/>
      <c r="W242" s="355"/>
      <c r="X242" s="363"/>
      <c r="Y242" s="343"/>
      <c r="Z242" s="343"/>
      <c r="AA242" s="343"/>
      <c r="AB242" s="375"/>
      <c r="AC242" s="343"/>
      <c r="AD242" s="123"/>
    </row>
    <row r="243" spans="1:30" ht="18" customHeight="1">
      <c r="A243" s="121"/>
      <c r="B243" s="63"/>
      <c r="C243" s="108"/>
      <c r="D243" s="42"/>
      <c r="E243" s="43" t="s">
        <v>161</v>
      </c>
      <c r="F243" s="44" t="s">
        <v>383</v>
      </c>
      <c r="G243" s="65">
        <v>2</v>
      </c>
      <c r="H243" s="145">
        <v>30</v>
      </c>
      <c r="I243" s="146">
        <v>60</v>
      </c>
      <c r="J243" s="80">
        <v>40</v>
      </c>
      <c r="K243" s="87">
        <f t="shared" si="14"/>
        <v>1.2</v>
      </c>
      <c r="L243" s="87">
        <f t="shared" si="15"/>
        <v>1.2</v>
      </c>
      <c r="M243" s="46">
        <f t="shared" si="16"/>
        <v>90</v>
      </c>
      <c r="N243" s="363"/>
      <c r="O243" s="366"/>
      <c r="P243" s="375"/>
      <c r="Q243" s="363"/>
      <c r="R243" s="375"/>
      <c r="S243" s="355"/>
      <c r="T243" s="363"/>
      <c r="U243" s="355"/>
      <c r="V243" s="363"/>
      <c r="W243" s="355"/>
      <c r="X243" s="363"/>
      <c r="Y243" s="343"/>
      <c r="Z243" s="343"/>
      <c r="AA243" s="343"/>
      <c r="AB243" s="375"/>
      <c r="AC243" s="343"/>
      <c r="AD243" s="123"/>
    </row>
    <row r="244" spans="1:30" ht="18" customHeight="1">
      <c r="A244" s="121"/>
      <c r="B244" s="63"/>
      <c r="C244" s="108"/>
      <c r="D244" s="42"/>
      <c r="E244" s="43" t="s">
        <v>161</v>
      </c>
      <c r="F244" s="44" t="s">
        <v>384</v>
      </c>
      <c r="G244" s="65">
        <v>2</v>
      </c>
      <c r="H244" s="145">
        <v>30</v>
      </c>
      <c r="I244" s="146">
        <v>60</v>
      </c>
      <c r="J244" s="80">
        <v>40</v>
      </c>
      <c r="K244" s="87">
        <f t="shared" si="14"/>
        <v>1.2</v>
      </c>
      <c r="L244" s="87">
        <f t="shared" si="15"/>
        <v>1.2</v>
      </c>
      <c r="M244" s="46">
        <f t="shared" si="16"/>
        <v>90</v>
      </c>
      <c r="N244" s="363"/>
      <c r="O244" s="366"/>
      <c r="P244" s="375"/>
      <c r="Q244" s="363"/>
      <c r="R244" s="375"/>
      <c r="S244" s="355"/>
      <c r="T244" s="363"/>
      <c r="U244" s="355"/>
      <c r="V244" s="363"/>
      <c r="W244" s="355"/>
      <c r="X244" s="363"/>
      <c r="Y244" s="343"/>
      <c r="Z244" s="343"/>
      <c r="AA244" s="343"/>
      <c r="AB244" s="375"/>
      <c r="AC244" s="343"/>
      <c r="AD244" s="123"/>
    </row>
    <row r="245" spans="1:30" ht="18" hidden="1" customHeight="1">
      <c r="A245" s="90"/>
      <c r="B245" s="63"/>
      <c r="C245" s="108"/>
      <c r="D245" s="42"/>
      <c r="E245" s="43"/>
      <c r="F245" s="44"/>
      <c r="G245" s="65"/>
      <c r="H245" s="145"/>
      <c r="I245" s="146"/>
      <c r="J245" s="80"/>
      <c r="K245" s="87">
        <f t="shared" si="14"/>
        <v>0</v>
      </c>
      <c r="L245" s="87">
        <f t="shared" si="15"/>
        <v>0</v>
      </c>
      <c r="M245" s="46">
        <f t="shared" si="16"/>
        <v>0</v>
      </c>
      <c r="N245" s="363"/>
      <c r="O245" s="366"/>
      <c r="P245" s="375"/>
      <c r="Q245" s="363"/>
      <c r="R245" s="375"/>
      <c r="S245" s="345"/>
      <c r="T245" s="363"/>
      <c r="U245" s="345"/>
      <c r="V245" s="363"/>
      <c r="W245" s="345"/>
      <c r="X245" s="363"/>
      <c r="Y245" s="343"/>
      <c r="Z245" s="343"/>
      <c r="AA245" s="343"/>
      <c r="AB245" s="375"/>
      <c r="AC245" s="343"/>
      <c r="AD245" s="123"/>
    </row>
    <row r="246" spans="1:30" s="225" customFormat="1" ht="18" hidden="1" customHeight="1">
      <c r="A246" s="121"/>
      <c r="B246" s="63"/>
      <c r="C246" s="108"/>
      <c r="D246" s="42"/>
      <c r="E246" s="43"/>
      <c r="F246" s="44"/>
      <c r="G246" s="65"/>
      <c r="H246" s="145"/>
      <c r="I246" s="146"/>
      <c r="J246" s="80"/>
      <c r="K246" s="87">
        <f t="shared" si="14"/>
        <v>0</v>
      </c>
      <c r="L246" s="87">
        <f t="shared" si="15"/>
        <v>0</v>
      </c>
      <c r="M246" s="46">
        <f t="shared" si="16"/>
        <v>0</v>
      </c>
      <c r="N246" s="363"/>
      <c r="O246" s="366"/>
      <c r="P246" s="375"/>
      <c r="Q246" s="363"/>
      <c r="R246" s="375"/>
      <c r="S246" s="355"/>
      <c r="T246" s="363"/>
      <c r="U246" s="355"/>
      <c r="V246" s="363"/>
      <c r="W246" s="355"/>
      <c r="X246" s="363"/>
      <c r="Y246" s="343"/>
      <c r="Z246" s="343"/>
      <c r="AA246" s="343"/>
      <c r="AB246" s="375"/>
      <c r="AC246" s="343"/>
      <c r="AD246" s="123"/>
    </row>
    <row r="247" spans="1:30" ht="18" hidden="1" customHeight="1">
      <c r="A247" s="90"/>
      <c r="B247" s="107"/>
      <c r="C247" s="108"/>
      <c r="D247" s="42"/>
      <c r="E247" s="43"/>
      <c r="F247" s="44"/>
      <c r="G247" s="65"/>
      <c r="H247" s="145"/>
      <c r="I247" s="146"/>
      <c r="J247" s="80"/>
      <c r="K247" s="87">
        <f t="shared" si="14"/>
        <v>0</v>
      </c>
      <c r="L247" s="87">
        <f t="shared" si="15"/>
        <v>0</v>
      </c>
      <c r="M247" s="46">
        <f t="shared" si="16"/>
        <v>0</v>
      </c>
      <c r="N247" s="363"/>
      <c r="O247" s="366"/>
      <c r="P247" s="375"/>
      <c r="Q247" s="363"/>
      <c r="R247" s="375"/>
      <c r="S247" s="345"/>
      <c r="T247" s="363"/>
      <c r="U247" s="345"/>
      <c r="V247" s="363"/>
      <c r="W247" s="345"/>
      <c r="X247" s="363"/>
      <c r="Y247" s="343"/>
      <c r="Z247" s="343"/>
      <c r="AA247" s="343"/>
      <c r="AB247" s="375"/>
      <c r="AC247" s="343"/>
      <c r="AD247" s="123"/>
    </row>
    <row r="248" spans="1:30" ht="18" hidden="1" customHeight="1">
      <c r="A248" s="121"/>
      <c r="B248" s="122"/>
      <c r="C248" s="108"/>
      <c r="D248" s="42"/>
      <c r="E248" s="43"/>
      <c r="F248" s="44"/>
      <c r="G248" s="141"/>
      <c r="H248" s="145"/>
      <c r="I248" s="146"/>
      <c r="J248" s="80"/>
      <c r="K248" s="87">
        <f t="shared" si="14"/>
        <v>0</v>
      </c>
      <c r="L248" s="87">
        <f t="shared" si="15"/>
        <v>0</v>
      </c>
      <c r="M248" s="46">
        <f t="shared" si="16"/>
        <v>0</v>
      </c>
      <c r="N248" s="363"/>
      <c r="O248" s="366"/>
      <c r="P248" s="375"/>
      <c r="Q248" s="363"/>
      <c r="R248" s="375"/>
      <c r="S248" s="345"/>
      <c r="T248" s="363"/>
      <c r="U248" s="345"/>
      <c r="V248" s="363"/>
      <c r="W248" s="345"/>
      <c r="X248" s="363"/>
      <c r="Y248" s="343"/>
      <c r="Z248" s="343"/>
      <c r="AA248" s="343"/>
      <c r="AB248" s="375"/>
      <c r="AC248" s="343"/>
      <c r="AD248" s="123"/>
    </row>
    <row r="249" spans="1:30" ht="18" hidden="1" customHeight="1">
      <c r="A249" s="121"/>
      <c r="B249" s="122"/>
      <c r="C249" s="108"/>
      <c r="D249" s="42"/>
      <c r="E249" s="43"/>
      <c r="F249" s="44"/>
      <c r="G249" s="141"/>
      <c r="H249" s="145"/>
      <c r="I249" s="146"/>
      <c r="J249" s="80"/>
      <c r="K249" s="87">
        <f t="shared" si="14"/>
        <v>0</v>
      </c>
      <c r="L249" s="87">
        <f t="shared" si="15"/>
        <v>0</v>
      </c>
      <c r="M249" s="46">
        <f t="shared" si="16"/>
        <v>0</v>
      </c>
      <c r="N249" s="363"/>
      <c r="O249" s="366"/>
      <c r="P249" s="375"/>
      <c r="Q249" s="363"/>
      <c r="R249" s="375"/>
      <c r="S249" s="345"/>
      <c r="T249" s="363"/>
      <c r="U249" s="345"/>
      <c r="V249" s="363"/>
      <c r="W249" s="345"/>
      <c r="X249" s="363"/>
      <c r="Y249" s="343"/>
      <c r="Z249" s="343"/>
      <c r="AA249" s="343"/>
      <c r="AB249" s="375"/>
      <c r="AC249" s="343"/>
      <c r="AD249" s="123"/>
    </row>
    <row r="250" spans="1:30" ht="18" hidden="1" customHeight="1">
      <c r="A250" s="94"/>
      <c r="B250" s="95"/>
      <c r="C250" s="96"/>
      <c r="D250" s="42"/>
      <c r="E250" s="43"/>
      <c r="F250" s="44"/>
      <c r="G250" s="142"/>
      <c r="H250" s="151"/>
      <c r="I250" s="152"/>
      <c r="J250" s="80"/>
      <c r="K250" s="87">
        <f t="shared" si="14"/>
        <v>0</v>
      </c>
      <c r="L250" s="87">
        <f t="shared" si="15"/>
        <v>0</v>
      </c>
      <c r="M250" s="46">
        <f t="shared" si="16"/>
        <v>0</v>
      </c>
      <c r="N250" s="389"/>
      <c r="O250" s="374"/>
      <c r="P250" s="376"/>
      <c r="Q250" s="389"/>
      <c r="R250" s="375"/>
      <c r="S250" s="355"/>
      <c r="T250" s="363"/>
      <c r="U250" s="355"/>
      <c r="V250" s="363"/>
      <c r="W250" s="355"/>
      <c r="X250" s="363"/>
      <c r="Y250" s="343"/>
      <c r="Z250" s="343"/>
      <c r="AA250" s="343"/>
      <c r="AB250" s="375"/>
      <c r="AC250" s="343"/>
      <c r="AD250" s="123"/>
    </row>
    <row r="251" spans="1:30" ht="18" customHeight="1">
      <c r="A251" s="97">
        <v>13</v>
      </c>
      <c r="B251" s="100" t="s">
        <v>102</v>
      </c>
      <c r="C251" s="101" t="s">
        <v>43</v>
      </c>
      <c r="D251" s="42">
        <v>41000092501</v>
      </c>
      <c r="E251" s="43" t="s">
        <v>182</v>
      </c>
      <c r="F251" s="44" t="s">
        <v>159</v>
      </c>
      <c r="G251" s="65">
        <v>1</v>
      </c>
      <c r="H251" s="151">
        <v>45</v>
      </c>
      <c r="I251" s="153">
        <v>30</v>
      </c>
      <c r="J251" s="80">
        <v>30</v>
      </c>
      <c r="K251" s="87">
        <f t="shared" si="14"/>
        <v>1</v>
      </c>
      <c r="L251" s="87">
        <f t="shared" si="15"/>
        <v>1.1000000000000001</v>
      </c>
      <c r="M251" s="46">
        <f t="shared" si="16"/>
        <v>69.8</v>
      </c>
      <c r="N251" s="362">
        <v>67.5</v>
      </c>
      <c r="O251" s="365"/>
      <c r="P251" s="373">
        <f>SUM(M251:M270)+N251+O270</f>
        <v>838.8</v>
      </c>
      <c r="Q251" s="362" t="s">
        <v>138</v>
      </c>
      <c r="R251" s="373">
        <v>56</v>
      </c>
      <c r="S251" s="347" t="s">
        <v>100</v>
      </c>
      <c r="T251" s="362" t="s">
        <v>100</v>
      </c>
      <c r="U251" s="347" t="s">
        <v>139</v>
      </c>
      <c r="V251" s="362">
        <v>112</v>
      </c>
      <c r="W251" s="347">
        <v>56</v>
      </c>
      <c r="X251" s="362">
        <v>56</v>
      </c>
      <c r="Y251" s="378">
        <f>ROUND((P251-T251),1)</f>
        <v>388.8</v>
      </c>
      <c r="Z251" s="405">
        <f>IF(OR(SUM(V251:V270)="",SUM(Q251:Q270)=""),0,IF(OR(SUM(U251:U270)=320,SUM(V251:V270)&gt;0),ROUND((SUM(Q251:Q270)-SUM(V251:V270)),1),0))</f>
        <v>-112</v>
      </c>
      <c r="AA251" s="405">
        <f>IF(OR(SUM(X251:X270)="",SUM(R251:R270)=""),0,IF(OR(SUM(W251:W270)=160,SUM(X251:X270)&gt;0),ROUND((SUM(R251:R270)-SUM(X251:X270)),1),0))</f>
        <v>0</v>
      </c>
      <c r="AB251" s="373"/>
      <c r="AC251" s="400">
        <f>SUM(Y251:AA270)</f>
        <v>276.8</v>
      </c>
      <c r="AD251" s="83"/>
    </row>
    <row r="252" spans="1:30" ht="18" customHeight="1">
      <c r="A252" s="98"/>
      <c r="B252" s="99"/>
      <c r="C252" s="85"/>
      <c r="D252" s="42">
        <v>71400119918</v>
      </c>
      <c r="E252" s="43" t="s">
        <v>161</v>
      </c>
      <c r="F252" s="44" t="s">
        <v>215</v>
      </c>
      <c r="G252" s="65">
        <v>1</v>
      </c>
      <c r="H252" s="151">
        <v>30</v>
      </c>
      <c r="I252" s="152">
        <v>60</v>
      </c>
      <c r="J252" s="80">
        <v>44</v>
      </c>
      <c r="K252" s="87">
        <f t="shared" si="14"/>
        <v>1.2</v>
      </c>
      <c r="L252" s="87">
        <f t="shared" si="15"/>
        <v>1.2</v>
      </c>
      <c r="M252" s="46">
        <f t="shared" si="16"/>
        <v>90</v>
      </c>
      <c r="N252" s="363"/>
      <c r="O252" s="366"/>
      <c r="P252" s="375"/>
      <c r="Q252" s="363"/>
      <c r="R252" s="375"/>
      <c r="S252" s="345"/>
      <c r="T252" s="363"/>
      <c r="U252" s="345"/>
      <c r="V252" s="363"/>
      <c r="W252" s="345"/>
      <c r="X252" s="363"/>
      <c r="Y252" s="343"/>
      <c r="Z252" s="343"/>
      <c r="AA252" s="343"/>
      <c r="AB252" s="375"/>
      <c r="AC252" s="343"/>
      <c r="AD252" s="83"/>
    </row>
    <row r="253" spans="1:30" ht="18" customHeight="1">
      <c r="A253" s="98"/>
      <c r="B253" s="99"/>
      <c r="C253" s="85"/>
      <c r="D253" s="42">
        <v>21100134201</v>
      </c>
      <c r="E253" s="43" t="s">
        <v>182</v>
      </c>
      <c r="F253" s="44" t="s">
        <v>189</v>
      </c>
      <c r="G253" s="65">
        <v>1</v>
      </c>
      <c r="H253" s="151">
        <v>30</v>
      </c>
      <c r="I253" s="152">
        <v>60</v>
      </c>
      <c r="J253" s="80">
        <v>28</v>
      </c>
      <c r="K253" s="87">
        <f t="shared" si="14"/>
        <v>1</v>
      </c>
      <c r="L253" s="87">
        <f t="shared" si="15"/>
        <v>1</v>
      </c>
      <c r="M253" s="46">
        <f t="shared" si="16"/>
        <v>75</v>
      </c>
      <c r="N253" s="363"/>
      <c r="O253" s="366"/>
      <c r="P253" s="375"/>
      <c r="Q253" s="363"/>
      <c r="R253" s="375"/>
      <c r="S253" s="345"/>
      <c r="T253" s="363"/>
      <c r="U253" s="345"/>
      <c r="V253" s="363"/>
      <c r="W253" s="345"/>
      <c r="X253" s="363"/>
      <c r="Y253" s="343"/>
      <c r="Z253" s="343"/>
      <c r="AA253" s="343"/>
      <c r="AB253" s="375"/>
      <c r="AC253" s="343"/>
      <c r="AD253" s="83"/>
    </row>
    <row r="254" spans="1:30" ht="18" customHeight="1">
      <c r="A254" s="98"/>
      <c r="B254" s="99"/>
      <c r="C254" s="85"/>
      <c r="D254" s="42">
        <v>21100015201</v>
      </c>
      <c r="E254" s="43" t="s">
        <v>182</v>
      </c>
      <c r="F254" s="44" t="s">
        <v>216</v>
      </c>
      <c r="G254" s="65">
        <v>1</v>
      </c>
      <c r="H254" s="151">
        <v>45</v>
      </c>
      <c r="I254" s="152">
        <v>30</v>
      </c>
      <c r="J254" s="80">
        <v>22</v>
      </c>
      <c r="K254" s="87">
        <f t="shared" si="14"/>
        <v>1</v>
      </c>
      <c r="L254" s="87">
        <f t="shared" si="15"/>
        <v>1</v>
      </c>
      <c r="M254" s="46">
        <f t="shared" si="16"/>
        <v>67.5</v>
      </c>
      <c r="N254" s="363"/>
      <c r="O254" s="366"/>
      <c r="P254" s="375"/>
      <c r="Q254" s="363"/>
      <c r="R254" s="375"/>
      <c r="S254" s="345"/>
      <c r="T254" s="363"/>
      <c r="U254" s="345"/>
      <c r="V254" s="363"/>
      <c r="W254" s="345"/>
      <c r="X254" s="363"/>
      <c r="Y254" s="343"/>
      <c r="Z254" s="343"/>
      <c r="AA254" s="343"/>
      <c r="AB254" s="375"/>
      <c r="AC254" s="343"/>
      <c r="AD254" s="83"/>
    </row>
    <row r="255" spans="1:30" ht="18" customHeight="1">
      <c r="A255" s="98"/>
      <c r="B255" s="99"/>
      <c r="C255" s="85"/>
      <c r="D255" s="42" t="s">
        <v>217</v>
      </c>
      <c r="E255" s="43" t="s">
        <v>218</v>
      </c>
      <c r="F255" s="44" t="s">
        <v>146</v>
      </c>
      <c r="G255" s="65">
        <v>1</v>
      </c>
      <c r="H255" s="151"/>
      <c r="I255" s="152"/>
      <c r="J255" s="80"/>
      <c r="K255" s="87">
        <f t="shared" si="14"/>
        <v>0</v>
      </c>
      <c r="L255" s="87">
        <f t="shared" si="15"/>
        <v>0</v>
      </c>
      <c r="M255" s="46">
        <f t="shared" si="16"/>
        <v>0</v>
      </c>
      <c r="N255" s="363"/>
      <c r="O255" s="366"/>
      <c r="P255" s="375"/>
      <c r="Q255" s="363"/>
      <c r="R255" s="375"/>
      <c r="S255" s="345"/>
      <c r="T255" s="363"/>
      <c r="U255" s="345"/>
      <c r="V255" s="363"/>
      <c r="W255" s="345"/>
      <c r="X255" s="363"/>
      <c r="Y255" s="343"/>
      <c r="Z255" s="343"/>
      <c r="AA255" s="343"/>
      <c r="AB255" s="375"/>
      <c r="AC255" s="343"/>
      <c r="AD255" s="83"/>
    </row>
    <row r="256" spans="1:30" s="225" customFormat="1" ht="18" customHeight="1">
      <c r="A256" s="124"/>
      <c r="B256" s="99"/>
      <c r="C256" s="85"/>
      <c r="D256" s="42"/>
      <c r="E256" s="43" t="s">
        <v>161</v>
      </c>
      <c r="F256" s="44" t="s">
        <v>385</v>
      </c>
      <c r="G256" s="65">
        <v>2</v>
      </c>
      <c r="H256" s="151">
        <v>30</v>
      </c>
      <c r="I256" s="152">
        <v>60</v>
      </c>
      <c r="J256" s="80">
        <v>43</v>
      </c>
      <c r="K256" s="87">
        <f t="shared" si="14"/>
        <v>1.2</v>
      </c>
      <c r="L256" s="87">
        <f t="shared" si="15"/>
        <v>1.2</v>
      </c>
      <c r="M256" s="46">
        <f t="shared" si="16"/>
        <v>90</v>
      </c>
      <c r="N256" s="363"/>
      <c r="O256" s="366"/>
      <c r="P256" s="375"/>
      <c r="Q256" s="363"/>
      <c r="R256" s="375"/>
      <c r="S256" s="355"/>
      <c r="T256" s="363"/>
      <c r="U256" s="355"/>
      <c r="V256" s="363"/>
      <c r="W256" s="355"/>
      <c r="X256" s="363"/>
      <c r="Y256" s="343"/>
      <c r="Z256" s="343"/>
      <c r="AA256" s="343"/>
      <c r="AB256" s="375"/>
      <c r="AC256" s="343"/>
      <c r="AD256" s="83"/>
    </row>
    <row r="257" spans="1:30" s="225" customFormat="1" ht="18" customHeight="1">
      <c r="A257" s="124"/>
      <c r="B257" s="99"/>
      <c r="C257" s="85"/>
      <c r="D257" s="42"/>
      <c r="E257" s="43" t="s">
        <v>161</v>
      </c>
      <c r="F257" s="44" t="s">
        <v>386</v>
      </c>
      <c r="G257" s="65">
        <v>2</v>
      </c>
      <c r="H257" s="151">
        <v>30</v>
      </c>
      <c r="I257" s="152">
        <v>60</v>
      </c>
      <c r="J257" s="80">
        <v>43</v>
      </c>
      <c r="K257" s="87">
        <f t="shared" si="14"/>
        <v>1.2</v>
      </c>
      <c r="L257" s="87">
        <f t="shared" si="15"/>
        <v>1.2</v>
      </c>
      <c r="M257" s="46">
        <f t="shared" si="16"/>
        <v>90</v>
      </c>
      <c r="N257" s="363"/>
      <c r="O257" s="366"/>
      <c r="P257" s="375"/>
      <c r="Q257" s="363"/>
      <c r="R257" s="375"/>
      <c r="S257" s="355"/>
      <c r="T257" s="363"/>
      <c r="U257" s="355"/>
      <c r="V257" s="363"/>
      <c r="W257" s="355"/>
      <c r="X257" s="363"/>
      <c r="Y257" s="343"/>
      <c r="Z257" s="343"/>
      <c r="AA257" s="343"/>
      <c r="AB257" s="375"/>
      <c r="AC257" s="343"/>
      <c r="AD257" s="83"/>
    </row>
    <row r="258" spans="1:30" s="225" customFormat="1" ht="18" customHeight="1">
      <c r="A258" s="124"/>
      <c r="B258" s="99"/>
      <c r="C258" s="85"/>
      <c r="D258" s="42"/>
      <c r="E258" s="43" t="s">
        <v>182</v>
      </c>
      <c r="F258" s="44" t="s">
        <v>146</v>
      </c>
      <c r="G258" s="65">
        <v>2</v>
      </c>
      <c r="H258" s="151">
        <v>30</v>
      </c>
      <c r="I258" s="152">
        <v>60</v>
      </c>
      <c r="J258" s="80">
        <v>50</v>
      </c>
      <c r="K258" s="87">
        <f t="shared" si="14"/>
        <v>1.2</v>
      </c>
      <c r="L258" s="87">
        <f t="shared" si="15"/>
        <v>1.2</v>
      </c>
      <c r="M258" s="46">
        <f t="shared" si="16"/>
        <v>90</v>
      </c>
      <c r="N258" s="363"/>
      <c r="O258" s="366"/>
      <c r="P258" s="375"/>
      <c r="Q258" s="363"/>
      <c r="R258" s="375"/>
      <c r="S258" s="355"/>
      <c r="T258" s="363"/>
      <c r="U258" s="355"/>
      <c r="V258" s="363"/>
      <c r="W258" s="355"/>
      <c r="X258" s="363"/>
      <c r="Y258" s="343"/>
      <c r="Z258" s="343"/>
      <c r="AA258" s="343"/>
      <c r="AB258" s="375"/>
      <c r="AC258" s="343"/>
      <c r="AD258" s="83"/>
    </row>
    <row r="259" spans="1:30" s="225" customFormat="1" ht="18" customHeight="1">
      <c r="A259" s="124"/>
      <c r="B259" s="99"/>
      <c r="C259" s="85"/>
      <c r="D259" s="42"/>
      <c r="E259" s="43" t="s">
        <v>182</v>
      </c>
      <c r="F259" s="44" t="s">
        <v>232</v>
      </c>
      <c r="G259" s="65">
        <v>2</v>
      </c>
      <c r="H259" s="151">
        <v>30</v>
      </c>
      <c r="I259" s="152">
        <v>60</v>
      </c>
      <c r="J259" s="80">
        <v>50</v>
      </c>
      <c r="K259" s="87">
        <f t="shared" si="14"/>
        <v>1.2</v>
      </c>
      <c r="L259" s="87">
        <f t="shared" si="15"/>
        <v>1.2</v>
      </c>
      <c r="M259" s="46">
        <f t="shared" si="16"/>
        <v>90</v>
      </c>
      <c r="N259" s="363"/>
      <c r="O259" s="366"/>
      <c r="P259" s="375"/>
      <c r="Q259" s="363"/>
      <c r="R259" s="375"/>
      <c r="S259" s="355"/>
      <c r="T259" s="363"/>
      <c r="U259" s="355"/>
      <c r="V259" s="363"/>
      <c r="W259" s="355"/>
      <c r="X259" s="363"/>
      <c r="Y259" s="343"/>
      <c r="Z259" s="343"/>
      <c r="AA259" s="343"/>
      <c r="AB259" s="375"/>
      <c r="AC259" s="343"/>
      <c r="AD259" s="83"/>
    </row>
    <row r="260" spans="1:30" s="225" customFormat="1" ht="18" customHeight="1">
      <c r="A260" s="124"/>
      <c r="B260" s="99"/>
      <c r="C260" s="85"/>
      <c r="D260" s="42"/>
      <c r="E260" s="43" t="s">
        <v>182</v>
      </c>
      <c r="F260" s="44" t="s">
        <v>167</v>
      </c>
      <c r="G260" s="65">
        <v>2</v>
      </c>
      <c r="H260" s="151">
        <v>30</v>
      </c>
      <c r="I260" s="154">
        <v>60</v>
      </c>
      <c r="J260" s="80">
        <v>50</v>
      </c>
      <c r="K260" s="87">
        <f t="shared" si="14"/>
        <v>1.2</v>
      </c>
      <c r="L260" s="87">
        <f t="shared" si="15"/>
        <v>1.2</v>
      </c>
      <c r="M260" s="46">
        <f t="shared" si="16"/>
        <v>90</v>
      </c>
      <c r="N260" s="363"/>
      <c r="O260" s="366"/>
      <c r="P260" s="375"/>
      <c r="Q260" s="363"/>
      <c r="R260" s="375"/>
      <c r="S260" s="355"/>
      <c r="T260" s="363"/>
      <c r="U260" s="355"/>
      <c r="V260" s="363"/>
      <c r="W260" s="355"/>
      <c r="X260" s="363"/>
      <c r="Y260" s="343"/>
      <c r="Z260" s="343"/>
      <c r="AA260" s="343"/>
      <c r="AB260" s="375"/>
      <c r="AC260" s="343"/>
      <c r="AD260" s="83"/>
    </row>
    <row r="261" spans="1:30" s="225" customFormat="1" ht="18" customHeight="1">
      <c r="A261" s="124"/>
      <c r="B261" s="99"/>
      <c r="C261" s="85"/>
      <c r="D261" s="42"/>
      <c r="E261" s="252" t="s">
        <v>395</v>
      </c>
      <c r="F261" s="253" t="s">
        <v>189</v>
      </c>
      <c r="G261" s="249">
        <v>2</v>
      </c>
      <c r="H261" s="256"/>
      <c r="I261" s="257"/>
      <c r="J261" s="251">
        <v>38</v>
      </c>
      <c r="K261" s="87">
        <f t="shared" si="14"/>
        <v>0</v>
      </c>
      <c r="L261" s="87">
        <f t="shared" si="15"/>
        <v>0</v>
      </c>
      <c r="M261" s="46">
        <f t="shared" si="16"/>
        <v>19</v>
      </c>
      <c r="N261" s="363"/>
      <c r="O261" s="366"/>
      <c r="P261" s="375"/>
      <c r="Q261" s="363"/>
      <c r="R261" s="375"/>
      <c r="S261" s="355"/>
      <c r="T261" s="363"/>
      <c r="U261" s="355"/>
      <c r="V261" s="363"/>
      <c r="W261" s="355"/>
      <c r="X261" s="363"/>
      <c r="Y261" s="343"/>
      <c r="Z261" s="343"/>
      <c r="AA261" s="343"/>
      <c r="AB261" s="375"/>
      <c r="AC261" s="343"/>
      <c r="AD261" s="83"/>
    </row>
    <row r="262" spans="1:30" s="225" customFormat="1" ht="18" hidden="1" customHeight="1">
      <c r="A262" s="124"/>
      <c r="B262" s="99"/>
      <c r="C262" s="85"/>
      <c r="D262" s="42"/>
      <c r="E262" s="43"/>
      <c r="F262" s="44"/>
      <c r="G262" s="65"/>
      <c r="H262" s="151"/>
      <c r="I262" s="152"/>
      <c r="J262" s="80"/>
      <c r="K262" s="87">
        <f t="shared" si="14"/>
        <v>0</v>
      </c>
      <c r="L262" s="87">
        <f t="shared" si="15"/>
        <v>0</v>
      </c>
      <c r="M262" s="46">
        <f t="shared" si="16"/>
        <v>0</v>
      </c>
      <c r="N262" s="363"/>
      <c r="O262" s="366"/>
      <c r="P262" s="375"/>
      <c r="Q262" s="363"/>
      <c r="R262" s="375"/>
      <c r="S262" s="355"/>
      <c r="T262" s="363"/>
      <c r="U262" s="355"/>
      <c r="V262" s="363"/>
      <c r="W262" s="355"/>
      <c r="X262" s="363"/>
      <c r="Y262" s="343"/>
      <c r="Z262" s="343"/>
      <c r="AA262" s="343"/>
      <c r="AB262" s="375"/>
      <c r="AC262" s="343"/>
      <c r="AD262" s="83"/>
    </row>
    <row r="263" spans="1:30" s="225" customFormat="1" ht="18" hidden="1" customHeight="1">
      <c r="A263" s="124"/>
      <c r="B263" s="99"/>
      <c r="C263" s="85"/>
      <c r="D263" s="42"/>
      <c r="E263" s="43"/>
      <c r="F263" s="44"/>
      <c r="G263" s="65"/>
      <c r="H263" s="151"/>
      <c r="I263" s="152"/>
      <c r="J263" s="80"/>
      <c r="K263" s="87">
        <f t="shared" si="14"/>
        <v>0</v>
      </c>
      <c r="L263" s="87">
        <f t="shared" si="15"/>
        <v>0</v>
      </c>
      <c r="M263" s="46">
        <f t="shared" si="16"/>
        <v>0</v>
      </c>
      <c r="N263" s="363"/>
      <c r="O263" s="366"/>
      <c r="P263" s="375"/>
      <c r="Q263" s="363"/>
      <c r="R263" s="375"/>
      <c r="S263" s="355"/>
      <c r="T263" s="363"/>
      <c r="U263" s="355"/>
      <c r="V263" s="363"/>
      <c r="W263" s="355"/>
      <c r="X263" s="363"/>
      <c r="Y263" s="343"/>
      <c r="Z263" s="343"/>
      <c r="AA263" s="343"/>
      <c r="AB263" s="375"/>
      <c r="AC263" s="343"/>
      <c r="AD263" s="83"/>
    </row>
    <row r="264" spans="1:30" s="225" customFormat="1" ht="18" hidden="1" customHeight="1">
      <c r="A264" s="124"/>
      <c r="B264" s="99"/>
      <c r="C264" s="85"/>
      <c r="D264" s="42"/>
      <c r="E264" s="43"/>
      <c r="F264" s="44"/>
      <c r="G264" s="65"/>
      <c r="H264" s="151"/>
      <c r="I264" s="152"/>
      <c r="J264" s="80"/>
      <c r="K264" s="87">
        <f t="shared" si="14"/>
        <v>0</v>
      </c>
      <c r="L264" s="87">
        <f t="shared" si="15"/>
        <v>0</v>
      </c>
      <c r="M264" s="46">
        <f t="shared" si="16"/>
        <v>0</v>
      </c>
      <c r="N264" s="363"/>
      <c r="O264" s="366"/>
      <c r="P264" s="375"/>
      <c r="Q264" s="363"/>
      <c r="R264" s="375"/>
      <c r="S264" s="355"/>
      <c r="T264" s="363"/>
      <c r="U264" s="355"/>
      <c r="V264" s="363"/>
      <c r="W264" s="355"/>
      <c r="X264" s="363"/>
      <c r="Y264" s="343"/>
      <c r="Z264" s="343"/>
      <c r="AA264" s="343"/>
      <c r="AB264" s="375"/>
      <c r="AC264" s="343"/>
      <c r="AD264" s="83"/>
    </row>
    <row r="265" spans="1:30" s="225" customFormat="1" ht="18" hidden="1" customHeight="1">
      <c r="A265" s="124"/>
      <c r="B265" s="99"/>
      <c r="C265" s="85"/>
      <c r="D265" s="42"/>
      <c r="E265" s="43"/>
      <c r="F265" s="44"/>
      <c r="G265" s="65"/>
      <c r="H265" s="151"/>
      <c r="I265" s="152"/>
      <c r="J265" s="80"/>
      <c r="K265" s="87">
        <f t="shared" ref="K265:K327" si="17">IF(OR(LEFT(E265,2)="ĐA",LEFT(E265,2)="DA",LEFT(E265,5)="Đồ án",LEFT(E265,5)="Đồán ",LEFT(E265,9)="Sinh hoạt",LEFT(E265,9)="sinh hoạt",LEFT(E265,6)="Cố vấn",LEFT(E265,6)="cố vấn",LEFT(E265,4)="cvht",LEFT(E265,4)="CVHT",LEFT(E265,4)="shcn",LEFT(E265,4)="SHCN"),0,(IF(AND(H265&gt;0,J265&gt;0),IF(J265&gt;60,1.3,IF(J265&gt;35,1.2,1)),0)))</f>
        <v>0</v>
      </c>
      <c r="L265" s="87">
        <f t="shared" ref="L265:L327" si="18">IF(OR(LEFT(E265,2)="ĐA",LEFT(E265,2)="DA",LEFT(E265,5)="Đồ án",LEFT(E265,5)="Đồán "),0,IF(AND(J265&gt;0,I265&gt;0),IF(AND(OR(LEFT(E265,4)="GDQP",LEFT(E265,4)="gdqp",LEFT(E265,19)="Giáo dục quốc phòng"),J265&gt;50),1.3,IF(J265&gt;35,1.2,IF(J265&gt;29,1.1,1))),0))</f>
        <v>0</v>
      </c>
      <c r="M265" s="46">
        <f t="shared" ref="M265:M327" si="19">ROUND(IF(OR(LEFT(E265,2)="ĐA",LEFT(E265,2)="DA",LEFT(E265,5)="Đồ án",LEFT(E265,5)="Đồán "),J265*0.5,(IF(H265&gt;0,H265*K265,"0")+IF(I265&gt;0,(I265*0.75)*L265,"0"))),1)</f>
        <v>0</v>
      </c>
      <c r="N265" s="363"/>
      <c r="O265" s="366"/>
      <c r="P265" s="375"/>
      <c r="Q265" s="363"/>
      <c r="R265" s="375"/>
      <c r="S265" s="355"/>
      <c r="T265" s="363"/>
      <c r="U265" s="355"/>
      <c r="V265" s="363"/>
      <c r="W265" s="355"/>
      <c r="X265" s="363"/>
      <c r="Y265" s="343"/>
      <c r="Z265" s="343"/>
      <c r="AA265" s="343"/>
      <c r="AB265" s="375"/>
      <c r="AC265" s="343"/>
      <c r="AD265" s="83"/>
    </row>
    <row r="266" spans="1:30" ht="18" hidden="1" customHeight="1">
      <c r="A266" s="98"/>
      <c r="B266" s="99"/>
      <c r="C266" s="85"/>
      <c r="D266" s="42"/>
      <c r="E266" s="43"/>
      <c r="F266" s="44"/>
      <c r="G266" s="65"/>
      <c r="H266" s="151"/>
      <c r="I266" s="152"/>
      <c r="J266" s="80"/>
      <c r="K266" s="87">
        <f t="shared" si="17"/>
        <v>0</v>
      </c>
      <c r="L266" s="87">
        <f t="shared" si="18"/>
        <v>0</v>
      </c>
      <c r="M266" s="46">
        <f t="shared" si="19"/>
        <v>0</v>
      </c>
      <c r="N266" s="363"/>
      <c r="O266" s="366"/>
      <c r="P266" s="375"/>
      <c r="Q266" s="363"/>
      <c r="R266" s="375"/>
      <c r="S266" s="345"/>
      <c r="T266" s="363"/>
      <c r="U266" s="345"/>
      <c r="V266" s="363"/>
      <c r="W266" s="345"/>
      <c r="X266" s="363"/>
      <c r="Y266" s="343"/>
      <c r="Z266" s="343"/>
      <c r="AA266" s="343"/>
      <c r="AB266" s="375"/>
      <c r="AC266" s="343"/>
      <c r="AD266" s="83"/>
    </row>
    <row r="267" spans="1:30" ht="18" hidden="1" customHeight="1">
      <c r="A267" s="98"/>
      <c r="B267" s="99"/>
      <c r="C267" s="85"/>
      <c r="D267" s="42"/>
      <c r="E267" s="43"/>
      <c r="F267" s="44"/>
      <c r="G267" s="65"/>
      <c r="H267" s="151"/>
      <c r="I267" s="152"/>
      <c r="J267" s="80"/>
      <c r="K267" s="87">
        <f t="shared" si="17"/>
        <v>0</v>
      </c>
      <c r="L267" s="87">
        <f t="shared" si="18"/>
        <v>0</v>
      </c>
      <c r="M267" s="46">
        <f t="shared" si="19"/>
        <v>0</v>
      </c>
      <c r="N267" s="363"/>
      <c r="O267" s="366"/>
      <c r="P267" s="375"/>
      <c r="Q267" s="363"/>
      <c r="R267" s="375"/>
      <c r="S267" s="345"/>
      <c r="T267" s="363"/>
      <c r="U267" s="345"/>
      <c r="V267" s="363"/>
      <c r="W267" s="345"/>
      <c r="X267" s="363"/>
      <c r="Y267" s="343"/>
      <c r="Z267" s="343"/>
      <c r="AA267" s="343"/>
      <c r="AB267" s="375"/>
      <c r="AC267" s="343"/>
      <c r="AD267" s="83"/>
    </row>
    <row r="268" spans="1:30" ht="18" hidden="1" customHeight="1">
      <c r="A268" s="98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si="17"/>
        <v>0</v>
      </c>
      <c r="L268" s="87">
        <f t="shared" si="18"/>
        <v>0</v>
      </c>
      <c r="M268" s="46">
        <f t="shared" si="19"/>
        <v>0</v>
      </c>
      <c r="N268" s="363"/>
      <c r="O268" s="366"/>
      <c r="P268" s="375"/>
      <c r="Q268" s="363"/>
      <c r="R268" s="375"/>
      <c r="S268" s="345"/>
      <c r="T268" s="363"/>
      <c r="U268" s="345"/>
      <c r="V268" s="363"/>
      <c r="W268" s="345"/>
      <c r="X268" s="363"/>
      <c r="Y268" s="343"/>
      <c r="Z268" s="343"/>
      <c r="AA268" s="343"/>
      <c r="AB268" s="375"/>
      <c r="AC268" s="343"/>
      <c r="AD268" s="83"/>
    </row>
    <row r="269" spans="1:30" ht="18" hidden="1" customHeight="1">
      <c r="A269" s="124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si="17"/>
        <v>0</v>
      </c>
      <c r="L269" s="87">
        <f t="shared" si="18"/>
        <v>0</v>
      </c>
      <c r="M269" s="46">
        <f t="shared" si="19"/>
        <v>0</v>
      </c>
      <c r="N269" s="363"/>
      <c r="O269" s="366"/>
      <c r="P269" s="375"/>
      <c r="Q269" s="363"/>
      <c r="R269" s="375"/>
      <c r="S269" s="355"/>
      <c r="T269" s="363"/>
      <c r="U269" s="355"/>
      <c r="V269" s="363"/>
      <c r="W269" s="355"/>
      <c r="X269" s="363"/>
      <c r="Y269" s="343"/>
      <c r="Z269" s="343"/>
      <c r="AA269" s="343"/>
      <c r="AB269" s="375"/>
      <c r="AC269" s="343"/>
      <c r="AD269" s="83"/>
    </row>
    <row r="270" spans="1:30" ht="18" hidden="1" customHeight="1">
      <c r="A270" s="124"/>
      <c r="B270" s="99"/>
      <c r="C270" s="85"/>
      <c r="D270" s="42"/>
      <c r="E270" s="43"/>
      <c r="F270" s="44"/>
      <c r="G270" s="65"/>
      <c r="H270" s="151"/>
      <c r="I270" s="154"/>
      <c r="J270" s="80"/>
      <c r="K270" s="87">
        <f t="shared" si="17"/>
        <v>0</v>
      </c>
      <c r="L270" s="87">
        <f t="shared" si="18"/>
        <v>0</v>
      </c>
      <c r="M270" s="46">
        <f t="shared" si="19"/>
        <v>0</v>
      </c>
      <c r="N270" s="363"/>
      <c r="O270" s="366"/>
      <c r="P270" s="375"/>
      <c r="Q270" s="363"/>
      <c r="R270" s="375"/>
      <c r="S270" s="355"/>
      <c r="T270" s="363"/>
      <c r="U270" s="355"/>
      <c r="V270" s="363"/>
      <c r="W270" s="355"/>
      <c r="X270" s="363"/>
      <c r="Y270" s="343"/>
      <c r="Z270" s="343"/>
      <c r="AA270" s="343"/>
      <c r="AB270" s="375"/>
      <c r="AC270" s="343"/>
      <c r="AD270" s="83"/>
    </row>
    <row r="271" spans="1:30" ht="18" customHeight="1">
      <c r="A271" s="97">
        <v>14</v>
      </c>
      <c r="B271" s="100" t="s">
        <v>103</v>
      </c>
      <c r="C271" s="101" t="s">
        <v>44</v>
      </c>
      <c r="D271" s="42">
        <v>20200002201</v>
      </c>
      <c r="E271" s="43" t="s">
        <v>314</v>
      </c>
      <c r="F271" s="44" t="s">
        <v>315</v>
      </c>
      <c r="G271" s="65">
        <v>1</v>
      </c>
      <c r="H271" s="155">
        <v>30</v>
      </c>
      <c r="I271" s="156"/>
      <c r="J271" s="80">
        <v>58</v>
      </c>
      <c r="K271" s="87">
        <f t="shared" si="17"/>
        <v>1.2</v>
      </c>
      <c r="L271" s="87">
        <f t="shared" si="18"/>
        <v>0</v>
      </c>
      <c r="M271" s="46">
        <f t="shared" si="19"/>
        <v>36</v>
      </c>
      <c r="N271" s="362">
        <v>67.5</v>
      </c>
      <c r="O271" s="365">
        <v>0</v>
      </c>
      <c r="P271" s="373">
        <f>SUM(M271:M288)+N251+O251</f>
        <v>867.19999999999993</v>
      </c>
      <c r="Q271" s="362" t="s">
        <v>138</v>
      </c>
      <c r="R271" s="373">
        <v>50</v>
      </c>
      <c r="S271" s="347" t="s">
        <v>100</v>
      </c>
      <c r="T271" s="362" t="s">
        <v>100</v>
      </c>
      <c r="U271" s="347" t="s">
        <v>139</v>
      </c>
      <c r="V271" s="362">
        <v>112</v>
      </c>
      <c r="W271" s="347">
        <v>56</v>
      </c>
      <c r="X271" s="362">
        <v>56</v>
      </c>
      <c r="Y271" s="378">
        <f>ROUND((P271-T271),1)</f>
        <v>417.2</v>
      </c>
      <c r="Z271" s="405">
        <f>IF(OR(SUM(V271:V290)="",SUM(Q271:Q290)=""),0,IF(OR(SUM(U271:U290)=320,SUM(V271:V290)&gt;0),ROUND((SUM(Q271:Q290)-SUM(V271:V290)),1),0))</f>
        <v>-112</v>
      </c>
      <c r="AA271" s="405">
        <f>IF(OR(SUM(X271:X290)="",SUM(R271:R290)=""),0,IF(OR(SUM(W271:W290)=160,SUM(X271:X290)&gt;0),ROUND((SUM(R271:R290)-SUM(X271:X290)),1),0))</f>
        <v>-6</v>
      </c>
      <c r="AB271" s="373"/>
      <c r="AC271" s="400">
        <f>SUM(Y271:AA290)</f>
        <v>299.2</v>
      </c>
      <c r="AD271" s="102"/>
    </row>
    <row r="272" spans="1:30" s="225" customFormat="1" ht="18" customHeight="1">
      <c r="A272" s="254"/>
      <c r="B272" s="255"/>
      <c r="C272" s="96"/>
      <c r="D272" s="42">
        <v>20200002201</v>
      </c>
      <c r="E272" s="43" t="s">
        <v>493</v>
      </c>
      <c r="F272" s="44" t="s">
        <v>315</v>
      </c>
      <c r="G272" s="65">
        <v>1</v>
      </c>
      <c r="H272" s="155"/>
      <c r="I272" s="156">
        <v>30</v>
      </c>
      <c r="J272" s="80">
        <v>58</v>
      </c>
      <c r="K272" s="87">
        <f t="shared" si="17"/>
        <v>0</v>
      </c>
      <c r="L272" s="87">
        <f t="shared" si="18"/>
        <v>1.2</v>
      </c>
      <c r="M272" s="46">
        <f t="shared" si="19"/>
        <v>27</v>
      </c>
      <c r="N272" s="363"/>
      <c r="O272" s="366"/>
      <c r="P272" s="375"/>
      <c r="Q272" s="363"/>
      <c r="R272" s="375"/>
      <c r="S272" s="348"/>
      <c r="T272" s="363"/>
      <c r="U272" s="348"/>
      <c r="V272" s="363"/>
      <c r="W272" s="348"/>
      <c r="X272" s="363"/>
      <c r="Y272" s="414"/>
      <c r="Z272" s="415"/>
      <c r="AA272" s="415"/>
      <c r="AB272" s="375"/>
      <c r="AC272" s="407"/>
      <c r="AD272" s="102"/>
    </row>
    <row r="273" spans="1:30" s="225" customFormat="1" ht="18" customHeight="1">
      <c r="A273" s="254"/>
      <c r="B273" s="255"/>
      <c r="C273" s="96"/>
      <c r="D273" s="42">
        <v>20200002201</v>
      </c>
      <c r="E273" s="43" t="s">
        <v>494</v>
      </c>
      <c r="F273" s="44" t="s">
        <v>315</v>
      </c>
      <c r="G273" s="65">
        <v>1</v>
      </c>
      <c r="H273" s="155"/>
      <c r="I273" s="156">
        <v>30</v>
      </c>
      <c r="J273" s="80">
        <v>58</v>
      </c>
      <c r="K273" s="87">
        <f t="shared" si="17"/>
        <v>0</v>
      </c>
      <c r="L273" s="87">
        <f t="shared" si="18"/>
        <v>1.2</v>
      </c>
      <c r="M273" s="46">
        <f t="shared" si="19"/>
        <v>27</v>
      </c>
      <c r="N273" s="363"/>
      <c r="O273" s="366"/>
      <c r="P273" s="375"/>
      <c r="Q273" s="363"/>
      <c r="R273" s="375"/>
      <c r="S273" s="348"/>
      <c r="T273" s="363"/>
      <c r="U273" s="348"/>
      <c r="V273" s="363"/>
      <c r="W273" s="348"/>
      <c r="X273" s="363"/>
      <c r="Y273" s="414"/>
      <c r="Z273" s="415"/>
      <c r="AA273" s="415"/>
      <c r="AB273" s="375"/>
      <c r="AC273" s="407"/>
      <c r="AD273" s="102"/>
    </row>
    <row r="274" spans="1:30" ht="18" customHeight="1">
      <c r="A274" s="90"/>
      <c r="B274" s="107"/>
      <c r="C274" s="108"/>
      <c r="D274" s="42">
        <v>21100009601</v>
      </c>
      <c r="E274" s="43" t="s">
        <v>207</v>
      </c>
      <c r="F274" s="44" t="s">
        <v>316</v>
      </c>
      <c r="G274" s="65">
        <v>1</v>
      </c>
      <c r="H274" s="155">
        <v>30</v>
      </c>
      <c r="I274" s="156">
        <v>30</v>
      </c>
      <c r="J274" s="80">
        <v>30</v>
      </c>
      <c r="K274" s="87">
        <f t="shared" si="17"/>
        <v>1</v>
      </c>
      <c r="L274" s="87">
        <f t="shared" si="18"/>
        <v>1.1000000000000001</v>
      </c>
      <c r="M274" s="46">
        <f t="shared" si="19"/>
        <v>54.8</v>
      </c>
      <c r="N274" s="363"/>
      <c r="O274" s="366"/>
      <c r="P274" s="375"/>
      <c r="Q274" s="363"/>
      <c r="R274" s="375"/>
      <c r="S274" s="345"/>
      <c r="T274" s="363"/>
      <c r="U274" s="345"/>
      <c r="V274" s="363"/>
      <c r="W274" s="345"/>
      <c r="X274" s="363"/>
      <c r="Y274" s="343"/>
      <c r="Z274" s="343"/>
      <c r="AA274" s="343"/>
      <c r="AB274" s="375"/>
      <c r="AC274" s="343"/>
      <c r="AD274" s="102"/>
    </row>
    <row r="275" spans="1:30" ht="18" customHeight="1">
      <c r="A275" s="90"/>
      <c r="B275" s="356"/>
      <c r="C275" s="357"/>
      <c r="D275" s="42">
        <v>21100009602</v>
      </c>
      <c r="E275" s="43" t="s">
        <v>207</v>
      </c>
      <c r="F275" s="44" t="s">
        <v>317</v>
      </c>
      <c r="G275" s="65">
        <v>1</v>
      </c>
      <c r="H275" s="155">
        <v>30</v>
      </c>
      <c r="I275" s="156">
        <v>30</v>
      </c>
      <c r="J275" s="80">
        <v>34</v>
      </c>
      <c r="K275" s="87">
        <f t="shared" si="17"/>
        <v>1</v>
      </c>
      <c r="L275" s="87">
        <f t="shared" si="18"/>
        <v>1.1000000000000001</v>
      </c>
      <c r="M275" s="46">
        <f t="shared" si="19"/>
        <v>54.8</v>
      </c>
      <c r="N275" s="363"/>
      <c r="O275" s="366"/>
      <c r="P275" s="375"/>
      <c r="Q275" s="363"/>
      <c r="R275" s="375"/>
      <c r="S275" s="345"/>
      <c r="T275" s="363"/>
      <c r="U275" s="345"/>
      <c r="V275" s="363"/>
      <c r="W275" s="345"/>
      <c r="X275" s="363"/>
      <c r="Y275" s="343"/>
      <c r="Z275" s="343"/>
      <c r="AA275" s="343"/>
      <c r="AB275" s="375"/>
      <c r="AC275" s="343"/>
      <c r="AD275" s="102"/>
    </row>
    <row r="276" spans="1:30" ht="18" customHeight="1">
      <c r="A276" s="90"/>
      <c r="B276" s="356"/>
      <c r="C276" s="357"/>
      <c r="D276" s="42">
        <v>21100009906</v>
      </c>
      <c r="E276" s="43" t="s">
        <v>318</v>
      </c>
      <c r="F276" s="44" t="s">
        <v>205</v>
      </c>
      <c r="G276" s="65">
        <v>1</v>
      </c>
      <c r="H276" s="155">
        <v>45</v>
      </c>
      <c r="I276" s="156">
        <v>30</v>
      </c>
      <c r="J276" s="80">
        <v>17</v>
      </c>
      <c r="K276" s="87">
        <f t="shared" si="17"/>
        <v>1</v>
      </c>
      <c r="L276" s="87">
        <f t="shared" si="18"/>
        <v>1</v>
      </c>
      <c r="M276" s="46">
        <f t="shared" si="19"/>
        <v>67.5</v>
      </c>
      <c r="N276" s="363"/>
      <c r="O276" s="366"/>
      <c r="P276" s="375"/>
      <c r="Q276" s="363"/>
      <c r="R276" s="375"/>
      <c r="S276" s="345"/>
      <c r="T276" s="363"/>
      <c r="U276" s="345"/>
      <c r="V276" s="363"/>
      <c r="W276" s="345"/>
      <c r="X276" s="363"/>
      <c r="Y276" s="343"/>
      <c r="Z276" s="343"/>
      <c r="AA276" s="343"/>
      <c r="AB276" s="375"/>
      <c r="AC276" s="343"/>
      <c r="AD276" s="102"/>
    </row>
    <row r="277" spans="1:30" ht="18" customHeight="1">
      <c r="A277" s="90"/>
      <c r="B277" s="107"/>
      <c r="C277" s="108"/>
      <c r="D277" s="42"/>
      <c r="E277" s="43" t="s">
        <v>218</v>
      </c>
      <c r="F277" s="44" t="s">
        <v>232</v>
      </c>
      <c r="G277" s="65"/>
      <c r="H277" s="155"/>
      <c r="I277" s="156"/>
      <c r="J277" s="80"/>
      <c r="K277" s="87">
        <f t="shared" si="17"/>
        <v>0</v>
      </c>
      <c r="L277" s="87">
        <f t="shared" si="18"/>
        <v>0</v>
      </c>
      <c r="M277" s="46">
        <f t="shared" si="19"/>
        <v>0</v>
      </c>
      <c r="N277" s="363"/>
      <c r="O277" s="366"/>
      <c r="P277" s="375"/>
      <c r="Q277" s="363"/>
      <c r="R277" s="375"/>
      <c r="S277" s="345"/>
      <c r="T277" s="363"/>
      <c r="U277" s="345"/>
      <c r="V277" s="363"/>
      <c r="W277" s="345"/>
      <c r="X277" s="363"/>
      <c r="Y277" s="343"/>
      <c r="Z277" s="343"/>
      <c r="AA277" s="343"/>
      <c r="AB277" s="375"/>
      <c r="AC277" s="343"/>
      <c r="AD277" s="102"/>
    </row>
    <row r="278" spans="1:30" ht="18" customHeight="1">
      <c r="A278" s="90"/>
      <c r="B278" s="107"/>
      <c r="C278" s="108"/>
      <c r="D278" s="42"/>
      <c r="E278" s="43" t="s">
        <v>207</v>
      </c>
      <c r="F278" s="44" t="s">
        <v>387</v>
      </c>
      <c r="G278" s="65">
        <v>2</v>
      </c>
      <c r="H278" s="155">
        <v>30</v>
      </c>
      <c r="I278" s="156">
        <v>30</v>
      </c>
      <c r="J278" s="80">
        <v>40</v>
      </c>
      <c r="K278" s="87">
        <f t="shared" si="17"/>
        <v>1.2</v>
      </c>
      <c r="L278" s="87">
        <f t="shared" si="18"/>
        <v>1.2</v>
      </c>
      <c r="M278" s="46">
        <f t="shared" si="19"/>
        <v>63</v>
      </c>
      <c r="N278" s="363"/>
      <c r="O278" s="366"/>
      <c r="P278" s="375"/>
      <c r="Q278" s="363"/>
      <c r="R278" s="375"/>
      <c r="S278" s="345"/>
      <c r="T278" s="363"/>
      <c r="U278" s="345"/>
      <c r="V278" s="363"/>
      <c r="W278" s="345"/>
      <c r="X278" s="363"/>
      <c r="Y278" s="343"/>
      <c r="Z278" s="343"/>
      <c r="AA278" s="343"/>
      <c r="AB278" s="375"/>
      <c r="AC278" s="343"/>
      <c r="AD278" s="102"/>
    </row>
    <row r="279" spans="1:30" ht="18" customHeight="1">
      <c r="A279" s="90"/>
      <c r="B279" s="107"/>
      <c r="C279" s="108"/>
      <c r="D279" s="42"/>
      <c r="E279" s="43" t="s">
        <v>161</v>
      </c>
      <c r="F279" s="44" t="s">
        <v>398</v>
      </c>
      <c r="G279" s="65">
        <v>2</v>
      </c>
      <c r="H279" s="151">
        <v>30</v>
      </c>
      <c r="I279" s="156">
        <v>60</v>
      </c>
      <c r="J279" s="80">
        <v>40</v>
      </c>
      <c r="K279" s="87">
        <f t="shared" si="17"/>
        <v>1.2</v>
      </c>
      <c r="L279" s="87">
        <f t="shared" si="18"/>
        <v>1.2</v>
      </c>
      <c r="M279" s="46">
        <f t="shared" si="19"/>
        <v>90</v>
      </c>
      <c r="N279" s="363"/>
      <c r="O279" s="366"/>
      <c r="P279" s="375"/>
      <c r="Q279" s="363"/>
      <c r="R279" s="375"/>
      <c r="S279" s="345"/>
      <c r="T279" s="363"/>
      <c r="U279" s="345"/>
      <c r="V279" s="363"/>
      <c r="W279" s="345"/>
      <c r="X279" s="363"/>
      <c r="Y279" s="343"/>
      <c r="Z279" s="343"/>
      <c r="AA279" s="343"/>
      <c r="AB279" s="375"/>
      <c r="AC279" s="343"/>
      <c r="AD279" s="102"/>
    </row>
    <row r="280" spans="1:30" ht="18" customHeight="1">
      <c r="A280" s="121"/>
      <c r="B280" s="107"/>
      <c r="C280" s="108"/>
      <c r="D280" s="42"/>
      <c r="E280" s="43" t="s">
        <v>161</v>
      </c>
      <c r="F280" s="44" t="s">
        <v>400</v>
      </c>
      <c r="G280" s="65">
        <v>2</v>
      </c>
      <c r="H280" s="155">
        <v>30</v>
      </c>
      <c r="I280" s="156">
        <v>60</v>
      </c>
      <c r="J280" s="80">
        <v>40</v>
      </c>
      <c r="K280" s="87">
        <f t="shared" si="17"/>
        <v>1.2</v>
      </c>
      <c r="L280" s="87">
        <f t="shared" si="18"/>
        <v>1.2</v>
      </c>
      <c r="M280" s="46">
        <f t="shared" si="19"/>
        <v>90</v>
      </c>
      <c r="N280" s="363"/>
      <c r="O280" s="366"/>
      <c r="P280" s="375"/>
      <c r="Q280" s="363"/>
      <c r="R280" s="375"/>
      <c r="S280" s="355"/>
      <c r="T280" s="363"/>
      <c r="U280" s="355"/>
      <c r="V280" s="363"/>
      <c r="W280" s="355"/>
      <c r="X280" s="363"/>
      <c r="Y280" s="343"/>
      <c r="Z280" s="343"/>
      <c r="AA280" s="343"/>
      <c r="AB280" s="375"/>
      <c r="AC280" s="343"/>
      <c r="AD280" s="102"/>
    </row>
    <row r="281" spans="1:30" ht="18" customHeight="1">
      <c r="A281" s="121"/>
      <c r="B281" s="107"/>
      <c r="C281" s="108"/>
      <c r="D281" s="42"/>
      <c r="E281" s="43" t="s">
        <v>314</v>
      </c>
      <c r="F281" s="44" t="s">
        <v>393</v>
      </c>
      <c r="G281" s="65">
        <v>2</v>
      </c>
      <c r="H281" s="155">
        <v>30</v>
      </c>
      <c r="I281" s="156">
        <v>30</v>
      </c>
      <c r="J281" s="80">
        <v>34</v>
      </c>
      <c r="K281" s="87">
        <f t="shared" si="17"/>
        <v>1</v>
      </c>
      <c r="L281" s="87">
        <f t="shared" si="18"/>
        <v>1.1000000000000001</v>
      </c>
      <c r="M281" s="46">
        <f t="shared" si="19"/>
        <v>54.8</v>
      </c>
      <c r="N281" s="363"/>
      <c r="O281" s="366"/>
      <c r="P281" s="375"/>
      <c r="Q281" s="363"/>
      <c r="R281" s="375"/>
      <c r="S281" s="355"/>
      <c r="T281" s="363"/>
      <c r="U281" s="355"/>
      <c r="V281" s="363"/>
      <c r="W281" s="355"/>
      <c r="X281" s="363"/>
      <c r="Y281" s="343"/>
      <c r="Z281" s="343"/>
      <c r="AA281" s="343"/>
      <c r="AB281" s="375"/>
      <c r="AC281" s="343"/>
      <c r="AD281" s="102"/>
    </row>
    <row r="282" spans="1:30" ht="22.5" customHeight="1">
      <c r="A282" s="121"/>
      <c r="B282" s="107"/>
      <c r="C282" s="108"/>
      <c r="D282" s="42"/>
      <c r="E282" s="43" t="s">
        <v>314</v>
      </c>
      <c r="F282" s="44" t="s">
        <v>393</v>
      </c>
      <c r="G282" s="65">
        <v>2</v>
      </c>
      <c r="H282" s="155">
        <v>30</v>
      </c>
      <c r="I282" s="156">
        <v>30</v>
      </c>
      <c r="J282" s="80">
        <v>34</v>
      </c>
      <c r="K282" s="87">
        <f t="shared" si="17"/>
        <v>1</v>
      </c>
      <c r="L282" s="87">
        <f t="shared" si="18"/>
        <v>1.1000000000000001</v>
      </c>
      <c r="M282" s="46">
        <f t="shared" si="19"/>
        <v>54.8</v>
      </c>
      <c r="N282" s="363"/>
      <c r="O282" s="366"/>
      <c r="P282" s="375"/>
      <c r="Q282" s="363"/>
      <c r="R282" s="375"/>
      <c r="S282" s="355"/>
      <c r="T282" s="363"/>
      <c r="U282" s="355"/>
      <c r="V282" s="363"/>
      <c r="W282" s="355"/>
      <c r="X282" s="363"/>
      <c r="Y282" s="343"/>
      <c r="Z282" s="343"/>
      <c r="AA282" s="343"/>
      <c r="AB282" s="375"/>
      <c r="AC282" s="343"/>
      <c r="AD282" s="102"/>
    </row>
    <row r="283" spans="1:30" ht="18" customHeight="1">
      <c r="A283" s="121"/>
      <c r="B283" s="107"/>
      <c r="C283" s="108"/>
      <c r="D283" s="42"/>
      <c r="E283" s="43" t="s">
        <v>161</v>
      </c>
      <c r="F283" s="44" t="s">
        <v>468</v>
      </c>
      <c r="G283" s="65">
        <v>2</v>
      </c>
      <c r="H283" s="155">
        <v>30</v>
      </c>
      <c r="I283" s="156">
        <v>60</v>
      </c>
      <c r="J283" s="80">
        <v>40</v>
      </c>
      <c r="K283" s="87">
        <f t="shared" si="17"/>
        <v>1.2</v>
      </c>
      <c r="L283" s="87">
        <f t="shared" si="18"/>
        <v>1.2</v>
      </c>
      <c r="M283" s="46">
        <f t="shared" si="19"/>
        <v>90</v>
      </c>
      <c r="N283" s="363"/>
      <c r="O283" s="366"/>
      <c r="P283" s="375"/>
      <c r="Q283" s="363"/>
      <c r="R283" s="375"/>
      <c r="S283" s="355"/>
      <c r="T283" s="363"/>
      <c r="U283" s="355"/>
      <c r="V283" s="363"/>
      <c r="W283" s="355"/>
      <c r="X283" s="363"/>
      <c r="Y283" s="343"/>
      <c r="Z283" s="343"/>
      <c r="AA283" s="343"/>
      <c r="AB283" s="375"/>
      <c r="AC283" s="343"/>
      <c r="AD283" s="102"/>
    </row>
    <row r="284" spans="1:30" s="206" customFormat="1" ht="18" customHeight="1">
      <c r="A284" s="121"/>
      <c r="B284" s="107"/>
      <c r="C284" s="108"/>
      <c r="D284" s="42"/>
      <c r="E284" s="43" t="s">
        <v>161</v>
      </c>
      <c r="F284" s="44" t="s">
        <v>470</v>
      </c>
      <c r="G284" s="142">
        <v>2</v>
      </c>
      <c r="H284" s="155">
        <v>30</v>
      </c>
      <c r="I284" s="156">
        <v>60</v>
      </c>
      <c r="J284" s="80">
        <v>40</v>
      </c>
      <c r="K284" s="87">
        <f t="shared" si="17"/>
        <v>1.2</v>
      </c>
      <c r="L284" s="87">
        <f t="shared" si="18"/>
        <v>1.2</v>
      </c>
      <c r="M284" s="46">
        <f t="shared" si="19"/>
        <v>90</v>
      </c>
      <c r="N284" s="363"/>
      <c r="O284" s="366"/>
      <c r="P284" s="375"/>
      <c r="Q284" s="363"/>
      <c r="R284" s="375"/>
      <c r="S284" s="355"/>
      <c r="T284" s="363"/>
      <c r="U284" s="355"/>
      <c r="V284" s="363"/>
      <c r="W284" s="355"/>
      <c r="X284" s="363"/>
      <c r="Y284" s="343"/>
      <c r="Z284" s="343"/>
      <c r="AA284" s="343"/>
      <c r="AB284" s="375"/>
      <c r="AC284" s="343"/>
      <c r="AD284" s="102"/>
    </row>
    <row r="285" spans="1:30" s="206" customFormat="1" ht="18" hidden="1" customHeight="1">
      <c r="A285" s="121"/>
      <c r="B285" s="107"/>
      <c r="C285" s="108"/>
      <c r="D285" s="42"/>
      <c r="E285" s="43"/>
      <c r="F285" s="44"/>
      <c r="G285" s="142"/>
      <c r="H285" s="155"/>
      <c r="I285" s="156"/>
      <c r="J285" s="80"/>
      <c r="K285" s="87">
        <f t="shared" si="17"/>
        <v>0</v>
      </c>
      <c r="L285" s="87">
        <f t="shared" si="18"/>
        <v>0</v>
      </c>
      <c r="M285" s="46">
        <f t="shared" si="19"/>
        <v>0</v>
      </c>
      <c r="N285" s="363"/>
      <c r="O285" s="366"/>
      <c r="P285" s="375"/>
      <c r="Q285" s="363"/>
      <c r="R285" s="375"/>
      <c r="S285" s="355"/>
      <c r="T285" s="363"/>
      <c r="U285" s="355"/>
      <c r="V285" s="363"/>
      <c r="W285" s="355"/>
      <c r="X285" s="363"/>
      <c r="Y285" s="343"/>
      <c r="Z285" s="343"/>
      <c r="AA285" s="343"/>
      <c r="AB285" s="375"/>
      <c r="AC285" s="343"/>
      <c r="AD285" s="102"/>
    </row>
    <row r="286" spans="1:30" ht="17.25" hidden="1" customHeight="1">
      <c r="A286" s="121"/>
      <c r="B286" s="107"/>
      <c r="C286" s="108"/>
      <c r="D286" s="42"/>
      <c r="E286" s="43"/>
      <c r="F286" s="44"/>
      <c r="G286" s="142"/>
      <c r="H286" s="155"/>
      <c r="I286" s="156"/>
      <c r="J286" s="80"/>
      <c r="K286" s="87">
        <f t="shared" si="17"/>
        <v>0</v>
      </c>
      <c r="L286" s="87">
        <f t="shared" si="18"/>
        <v>0</v>
      </c>
      <c r="M286" s="46">
        <f t="shared" si="19"/>
        <v>0</v>
      </c>
      <c r="N286" s="363"/>
      <c r="O286" s="366"/>
      <c r="P286" s="375"/>
      <c r="Q286" s="363"/>
      <c r="R286" s="375"/>
      <c r="S286" s="355"/>
      <c r="T286" s="363"/>
      <c r="U286" s="355"/>
      <c r="V286" s="363"/>
      <c r="W286" s="355"/>
      <c r="X286" s="363"/>
      <c r="Y286" s="343"/>
      <c r="Z286" s="343"/>
      <c r="AA286" s="343"/>
      <c r="AB286" s="375"/>
      <c r="AC286" s="343"/>
      <c r="AD286" s="102"/>
    </row>
    <row r="287" spans="1:30" ht="18" hidden="1" customHeight="1">
      <c r="A287" s="90"/>
      <c r="B287" s="107"/>
      <c r="C287" s="108"/>
      <c r="D287" s="42"/>
      <c r="E287" s="43"/>
      <c r="F287" s="44"/>
      <c r="G287" s="142"/>
      <c r="H287" s="155"/>
      <c r="I287" s="156"/>
      <c r="J287" s="80"/>
      <c r="K287" s="87">
        <f t="shared" si="17"/>
        <v>0</v>
      </c>
      <c r="L287" s="87">
        <f t="shared" si="18"/>
        <v>0</v>
      </c>
      <c r="M287" s="46">
        <f t="shared" si="19"/>
        <v>0</v>
      </c>
      <c r="N287" s="363"/>
      <c r="O287" s="366"/>
      <c r="P287" s="375"/>
      <c r="Q287" s="363"/>
      <c r="R287" s="375"/>
      <c r="S287" s="345"/>
      <c r="T287" s="363"/>
      <c r="U287" s="345"/>
      <c r="V287" s="363"/>
      <c r="W287" s="345"/>
      <c r="X287" s="363"/>
      <c r="Y287" s="343"/>
      <c r="Z287" s="343"/>
      <c r="AA287" s="343"/>
      <c r="AB287" s="375"/>
      <c r="AC287" s="343"/>
      <c r="AD287" s="102"/>
    </row>
    <row r="288" spans="1:30" s="225" customFormat="1" ht="18" hidden="1" customHeight="1">
      <c r="A288" s="121"/>
      <c r="B288" s="122"/>
      <c r="C288" s="108"/>
      <c r="D288" s="42"/>
      <c r="E288" s="43"/>
      <c r="F288" s="44"/>
      <c r="G288" s="142"/>
      <c r="H288" s="155"/>
      <c r="I288" s="156"/>
      <c r="J288" s="80"/>
      <c r="K288" s="87">
        <f t="shared" si="17"/>
        <v>0</v>
      </c>
      <c r="L288" s="87">
        <f t="shared" si="18"/>
        <v>0</v>
      </c>
      <c r="M288" s="46">
        <f t="shared" si="19"/>
        <v>0</v>
      </c>
      <c r="N288" s="363"/>
      <c r="O288" s="366"/>
      <c r="P288" s="375"/>
      <c r="Q288" s="363"/>
      <c r="R288" s="375"/>
      <c r="S288" s="355"/>
      <c r="T288" s="363"/>
      <c r="U288" s="355"/>
      <c r="V288" s="363"/>
      <c r="W288" s="355"/>
      <c r="X288" s="363"/>
      <c r="Y288" s="343"/>
      <c r="Z288" s="343"/>
      <c r="AA288" s="343"/>
      <c r="AB288" s="375"/>
      <c r="AC288" s="343"/>
      <c r="AD288" s="102"/>
    </row>
    <row r="289" spans="1:30" s="225" customFormat="1" ht="18" hidden="1" customHeight="1">
      <c r="A289" s="121"/>
      <c r="B289" s="122"/>
      <c r="C289" s="108"/>
      <c r="D289" s="42"/>
      <c r="E289" s="43"/>
      <c r="F289" s="44"/>
      <c r="G289" s="142"/>
      <c r="H289" s="155"/>
      <c r="I289" s="156"/>
      <c r="J289" s="80"/>
      <c r="K289" s="87">
        <f t="shared" si="17"/>
        <v>0</v>
      </c>
      <c r="L289" s="87">
        <f t="shared" si="18"/>
        <v>0</v>
      </c>
      <c r="M289" s="46">
        <f t="shared" si="19"/>
        <v>0</v>
      </c>
      <c r="N289" s="363"/>
      <c r="O289" s="366"/>
      <c r="P289" s="375"/>
      <c r="Q289" s="363"/>
      <c r="R289" s="375"/>
      <c r="S289" s="355"/>
      <c r="T289" s="363"/>
      <c r="U289" s="355"/>
      <c r="V289" s="363"/>
      <c r="W289" s="355"/>
      <c r="X289" s="363"/>
      <c r="Y289" s="343"/>
      <c r="Z289" s="343"/>
      <c r="AA289" s="343"/>
      <c r="AB289" s="375"/>
      <c r="AC289" s="343"/>
      <c r="AD289" s="102"/>
    </row>
    <row r="290" spans="1:30" ht="18" hidden="1" customHeight="1">
      <c r="A290" s="90"/>
      <c r="B290" s="103"/>
      <c r="C290" s="108"/>
      <c r="D290" s="42"/>
      <c r="E290" s="43"/>
      <c r="F290" s="44"/>
      <c r="G290" s="142"/>
      <c r="H290" s="155"/>
      <c r="I290" s="156"/>
      <c r="J290" s="80"/>
      <c r="K290" s="87">
        <f t="shared" si="17"/>
        <v>0</v>
      </c>
      <c r="L290" s="87">
        <f t="shared" si="18"/>
        <v>0</v>
      </c>
      <c r="M290" s="46">
        <f t="shared" si="19"/>
        <v>0</v>
      </c>
      <c r="N290" s="363"/>
      <c r="O290" s="366"/>
      <c r="P290" s="375"/>
      <c r="Q290" s="363"/>
      <c r="R290" s="375"/>
      <c r="S290" s="345"/>
      <c r="T290" s="363"/>
      <c r="U290" s="345"/>
      <c r="V290" s="363"/>
      <c r="W290" s="345"/>
      <c r="X290" s="363"/>
      <c r="Y290" s="343"/>
      <c r="Z290" s="343"/>
      <c r="AA290" s="343"/>
      <c r="AB290" s="375"/>
      <c r="AC290" s="343"/>
      <c r="AD290" s="102"/>
    </row>
    <row r="291" spans="1:30" ht="18" customHeight="1">
      <c r="A291" s="104">
        <v>15</v>
      </c>
      <c r="B291" s="100" t="s">
        <v>104</v>
      </c>
      <c r="C291" s="101" t="s">
        <v>105</v>
      </c>
      <c r="D291" s="42">
        <v>21100009603</v>
      </c>
      <c r="E291" s="43" t="s">
        <v>207</v>
      </c>
      <c r="F291" s="44" t="s">
        <v>205</v>
      </c>
      <c r="G291" s="65">
        <v>1</v>
      </c>
      <c r="H291" s="144">
        <v>30</v>
      </c>
      <c r="I291" s="157">
        <v>30</v>
      </c>
      <c r="J291" s="80">
        <v>27</v>
      </c>
      <c r="K291" s="87">
        <f t="shared" si="17"/>
        <v>1</v>
      </c>
      <c r="L291" s="87">
        <f t="shared" si="18"/>
        <v>1</v>
      </c>
      <c r="M291" s="46">
        <f t="shared" si="19"/>
        <v>52.5</v>
      </c>
      <c r="N291" s="349">
        <v>112.5</v>
      </c>
      <c r="O291" s="351">
        <v>0</v>
      </c>
      <c r="P291" s="373">
        <f>SUM(M291:M308)+N291+O291</f>
        <v>1027.5999999999999</v>
      </c>
      <c r="Q291" s="351">
        <v>0</v>
      </c>
      <c r="R291" s="353">
        <v>50</v>
      </c>
      <c r="S291" s="347">
        <v>450</v>
      </c>
      <c r="T291" s="351">
        <v>450</v>
      </c>
      <c r="U291" s="347">
        <v>112</v>
      </c>
      <c r="V291" s="380">
        <v>112</v>
      </c>
      <c r="W291" s="347">
        <v>56</v>
      </c>
      <c r="X291" s="351">
        <v>56</v>
      </c>
      <c r="Y291" s="353">
        <f>ROUND((P291-T291),1)</f>
        <v>577.6</v>
      </c>
      <c r="Z291" s="392">
        <f>IF(OR(SUM(V291:V308)="",SUM(Q291:Q308)=""),0,IF(OR(SUM(U291:U308)=320,SUM(V291:V308)&gt;0),ROUND((SUM(Q291:Q308)-SUM(V291:V308)),1),0))</f>
        <v>-112</v>
      </c>
      <c r="AA291" s="392">
        <f>IF(OR(SUM(X291:X308)="",SUM(R291:R308)=""),0,IF(OR(SUM(W291:W308)=160,SUM(X291:X308)&gt;0),ROUND((SUM(R291:R308)-SUM(X291:X308)),1),0))</f>
        <v>-6</v>
      </c>
      <c r="AB291" s="393"/>
      <c r="AC291" s="398">
        <f>SUM(Y291:AA308)</f>
        <v>459.6</v>
      </c>
      <c r="AD291" s="83"/>
    </row>
    <row r="292" spans="1:30" ht="18" customHeight="1">
      <c r="A292" s="90"/>
      <c r="B292" s="107"/>
      <c r="C292" s="108"/>
      <c r="D292" s="42">
        <v>21100149001</v>
      </c>
      <c r="E292" s="43" t="s">
        <v>208</v>
      </c>
      <c r="F292" s="44" t="s">
        <v>194</v>
      </c>
      <c r="G292" s="65">
        <v>1</v>
      </c>
      <c r="H292" s="137">
        <v>15</v>
      </c>
      <c r="I292" s="156"/>
      <c r="J292" s="80">
        <v>38</v>
      </c>
      <c r="K292" s="87">
        <f t="shared" si="17"/>
        <v>1.2</v>
      </c>
      <c r="L292" s="87">
        <f t="shared" si="18"/>
        <v>0</v>
      </c>
      <c r="M292" s="46">
        <f t="shared" si="19"/>
        <v>18</v>
      </c>
      <c r="N292" s="345"/>
      <c r="O292" s="345"/>
      <c r="P292" s="375"/>
      <c r="Q292" s="345"/>
      <c r="R292" s="345"/>
      <c r="S292" s="345"/>
      <c r="T292" s="345"/>
      <c r="U292" s="345"/>
      <c r="V292" s="345"/>
      <c r="W292" s="345"/>
      <c r="X292" s="345"/>
      <c r="Y292" s="345"/>
      <c r="Z292" s="345"/>
      <c r="AA292" s="345"/>
      <c r="AB292" s="345"/>
      <c r="AC292" s="345"/>
      <c r="AD292" s="83"/>
    </row>
    <row r="293" spans="1:30" ht="18" customHeight="1">
      <c r="A293" s="90"/>
      <c r="B293" s="107"/>
      <c r="C293" s="108"/>
      <c r="D293" s="42">
        <v>20200009501</v>
      </c>
      <c r="E293" s="43" t="s">
        <v>208</v>
      </c>
      <c r="F293" s="44" t="s">
        <v>209</v>
      </c>
      <c r="G293" s="65">
        <v>1</v>
      </c>
      <c r="H293" s="137"/>
      <c r="I293" s="156">
        <v>60</v>
      </c>
      <c r="J293" s="80">
        <v>69</v>
      </c>
      <c r="K293" s="87">
        <f t="shared" si="17"/>
        <v>0</v>
      </c>
      <c r="L293" s="87">
        <f t="shared" si="18"/>
        <v>1.2</v>
      </c>
      <c r="M293" s="46">
        <f t="shared" si="19"/>
        <v>54</v>
      </c>
      <c r="N293" s="345"/>
      <c r="O293" s="345"/>
      <c r="P293" s="375"/>
      <c r="Q293" s="345"/>
      <c r="R293" s="345"/>
      <c r="S293" s="345"/>
      <c r="T293" s="345"/>
      <c r="U293" s="345"/>
      <c r="V293" s="345"/>
      <c r="W293" s="345"/>
      <c r="X293" s="345"/>
      <c r="Y293" s="345"/>
      <c r="Z293" s="345"/>
      <c r="AA293" s="345"/>
      <c r="AB293" s="345"/>
      <c r="AC293" s="345"/>
      <c r="AD293" s="83"/>
    </row>
    <row r="294" spans="1:30" s="225" customFormat="1" ht="18" customHeight="1">
      <c r="A294" s="121"/>
      <c r="B294" s="107"/>
      <c r="C294" s="108"/>
      <c r="D294" s="42">
        <v>20200009501</v>
      </c>
      <c r="E294" s="43" t="s">
        <v>497</v>
      </c>
      <c r="F294" s="44" t="s">
        <v>209</v>
      </c>
      <c r="G294" s="65">
        <v>1</v>
      </c>
      <c r="H294" s="137"/>
      <c r="I294" s="156">
        <v>60</v>
      </c>
      <c r="J294" s="80">
        <v>69</v>
      </c>
      <c r="K294" s="87">
        <f t="shared" si="17"/>
        <v>0</v>
      </c>
      <c r="L294" s="87">
        <f t="shared" si="18"/>
        <v>1.2</v>
      </c>
      <c r="M294" s="46">
        <f t="shared" si="19"/>
        <v>54</v>
      </c>
      <c r="N294" s="355"/>
      <c r="O294" s="355"/>
      <c r="P294" s="375"/>
      <c r="Q294" s="355"/>
      <c r="R294" s="355"/>
      <c r="S294" s="355"/>
      <c r="T294" s="355"/>
      <c r="U294" s="355"/>
      <c r="V294" s="355"/>
      <c r="W294" s="355"/>
      <c r="X294" s="355"/>
      <c r="Y294" s="355"/>
      <c r="Z294" s="355"/>
      <c r="AA294" s="355"/>
      <c r="AB294" s="355"/>
      <c r="AC294" s="355"/>
      <c r="AD294" s="83"/>
    </row>
    <row r="295" spans="1:30" s="225" customFormat="1" ht="18" customHeight="1">
      <c r="A295" s="121"/>
      <c r="B295" s="107"/>
      <c r="C295" s="108"/>
      <c r="D295" s="42">
        <v>20200009501</v>
      </c>
      <c r="E295" s="43" t="s">
        <v>498</v>
      </c>
      <c r="F295" s="44" t="s">
        <v>209</v>
      </c>
      <c r="G295" s="65">
        <v>1</v>
      </c>
      <c r="H295" s="137">
        <v>30</v>
      </c>
      <c r="I295" s="156">
        <v>60</v>
      </c>
      <c r="J295" s="80">
        <v>69</v>
      </c>
      <c r="K295" s="87">
        <f t="shared" si="17"/>
        <v>1.3</v>
      </c>
      <c r="L295" s="87">
        <f t="shared" si="18"/>
        <v>1.2</v>
      </c>
      <c r="M295" s="46">
        <f t="shared" si="19"/>
        <v>93</v>
      </c>
      <c r="N295" s="355"/>
      <c r="O295" s="355"/>
      <c r="P295" s="375"/>
      <c r="Q295" s="355"/>
      <c r="R295" s="355"/>
      <c r="S295" s="355"/>
      <c r="T295" s="355"/>
      <c r="U295" s="355"/>
      <c r="V295" s="355"/>
      <c r="W295" s="355"/>
      <c r="X295" s="355"/>
      <c r="Y295" s="355"/>
      <c r="Z295" s="355"/>
      <c r="AA295" s="355"/>
      <c r="AB295" s="355"/>
      <c r="AC295" s="355"/>
      <c r="AD295" s="83"/>
    </row>
    <row r="296" spans="1:30" ht="18" customHeight="1">
      <c r="A296" s="90"/>
      <c r="B296" s="107"/>
      <c r="C296" s="108"/>
      <c r="D296" s="42">
        <v>21100087101</v>
      </c>
      <c r="E296" s="43" t="s">
        <v>210</v>
      </c>
      <c r="F296" s="44" t="s">
        <v>205</v>
      </c>
      <c r="G296" s="65">
        <v>1</v>
      </c>
      <c r="H296" s="137">
        <v>45</v>
      </c>
      <c r="I296" s="156">
        <v>30</v>
      </c>
      <c r="J296" s="80">
        <v>25</v>
      </c>
      <c r="K296" s="87">
        <f t="shared" si="17"/>
        <v>1</v>
      </c>
      <c r="L296" s="87">
        <f t="shared" si="18"/>
        <v>1</v>
      </c>
      <c r="M296" s="46">
        <f t="shared" si="19"/>
        <v>67.5</v>
      </c>
      <c r="N296" s="345"/>
      <c r="O296" s="345"/>
      <c r="P296" s="375"/>
      <c r="Q296" s="345"/>
      <c r="R296" s="345"/>
      <c r="S296" s="345"/>
      <c r="T296" s="345"/>
      <c r="U296" s="345"/>
      <c r="V296" s="345"/>
      <c r="W296" s="345"/>
      <c r="X296" s="345"/>
      <c r="Y296" s="345"/>
      <c r="Z296" s="345"/>
      <c r="AA296" s="345"/>
      <c r="AB296" s="345"/>
      <c r="AC296" s="345"/>
      <c r="AD296" s="83"/>
    </row>
    <row r="297" spans="1:30" ht="18" customHeight="1">
      <c r="A297" s="90"/>
      <c r="B297" s="107"/>
      <c r="C297" s="108"/>
      <c r="D297" s="42">
        <v>20200090001</v>
      </c>
      <c r="E297" s="43" t="s">
        <v>211</v>
      </c>
      <c r="F297" s="44" t="s">
        <v>197</v>
      </c>
      <c r="G297" s="65">
        <v>1</v>
      </c>
      <c r="H297" s="137">
        <v>45</v>
      </c>
      <c r="I297" s="156">
        <v>30</v>
      </c>
      <c r="J297" s="80">
        <v>55</v>
      </c>
      <c r="K297" s="87">
        <f t="shared" si="17"/>
        <v>1.2</v>
      </c>
      <c r="L297" s="87">
        <f t="shared" si="18"/>
        <v>1.2</v>
      </c>
      <c r="M297" s="46">
        <f t="shared" si="19"/>
        <v>81</v>
      </c>
      <c r="N297" s="345"/>
      <c r="O297" s="345"/>
      <c r="P297" s="375"/>
      <c r="Q297" s="345"/>
      <c r="R297" s="345"/>
      <c r="S297" s="345"/>
      <c r="T297" s="345"/>
      <c r="U297" s="345"/>
      <c r="V297" s="345"/>
      <c r="W297" s="345"/>
      <c r="X297" s="345"/>
      <c r="Y297" s="345"/>
      <c r="Z297" s="345"/>
      <c r="AA297" s="345"/>
      <c r="AB297" s="345"/>
      <c r="AC297" s="345"/>
      <c r="AD297" s="83"/>
    </row>
    <row r="298" spans="1:30" ht="18" customHeight="1">
      <c r="A298" s="90"/>
      <c r="B298" s="107"/>
      <c r="C298" s="108"/>
      <c r="D298" s="42"/>
      <c r="E298" s="43" t="s">
        <v>392</v>
      </c>
      <c r="F298" s="44" t="s">
        <v>194</v>
      </c>
      <c r="G298" s="65">
        <v>2</v>
      </c>
      <c r="H298" s="137">
        <v>45</v>
      </c>
      <c r="I298" s="156">
        <v>30</v>
      </c>
      <c r="J298" s="80">
        <v>38</v>
      </c>
      <c r="K298" s="87">
        <f t="shared" si="17"/>
        <v>1.2</v>
      </c>
      <c r="L298" s="87">
        <f t="shared" si="18"/>
        <v>1.2</v>
      </c>
      <c r="M298" s="46">
        <f t="shared" si="19"/>
        <v>81</v>
      </c>
      <c r="N298" s="345"/>
      <c r="O298" s="345"/>
      <c r="P298" s="375"/>
      <c r="Q298" s="345"/>
      <c r="R298" s="345"/>
      <c r="S298" s="345"/>
      <c r="T298" s="345"/>
      <c r="U298" s="345"/>
      <c r="V298" s="345"/>
      <c r="W298" s="345"/>
      <c r="X298" s="345"/>
      <c r="Y298" s="345"/>
      <c r="Z298" s="345"/>
      <c r="AA298" s="345"/>
      <c r="AB298" s="345"/>
      <c r="AC298" s="345"/>
      <c r="AD298" s="83"/>
    </row>
    <row r="299" spans="1:30" s="206" customFormat="1" ht="18" customHeight="1">
      <c r="A299" s="121"/>
      <c r="B299" s="107"/>
      <c r="C299" s="108"/>
      <c r="D299" s="42"/>
      <c r="E299" s="43" t="s">
        <v>392</v>
      </c>
      <c r="F299" s="44" t="s">
        <v>195</v>
      </c>
      <c r="G299" s="65">
        <v>2</v>
      </c>
      <c r="H299" s="137">
        <v>45</v>
      </c>
      <c r="I299" s="156">
        <v>30</v>
      </c>
      <c r="J299" s="80">
        <v>34</v>
      </c>
      <c r="K299" s="87">
        <f t="shared" si="17"/>
        <v>1</v>
      </c>
      <c r="L299" s="87">
        <f t="shared" si="18"/>
        <v>1.1000000000000001</v>
      </c>
      <c r="M299" s="46">
        <f t="shared" si="19"/>
        <v>69.8</v>
      </c>
      <c r="N299" s="355"/>
      <c r="O299" s="355"/>
      <c r="P299" s="375"/>
      <c r="Q299" s="355"/>
      <c r="R299" s="355"/>
      <c r="S299" s="355"/>
      <c r="T299" s="355"/>
      <c r="U299" s="355"/>
      <c r="V299" s="355"/>
      <c r="W299" s="355"/>
      <c r="X299" s="355"/>
      <c r="Y299" s="355"/>
      <c r="Z299" s="355"/>
      <c r="AA299" s="355"/>
      <c r="AB299" s="355"/>
      <c r="AC299" s="355"/>
      <c r="AD299" s="83"/>
    </row>
    <row r="300" spans="1:30" ht="18" customHeight="1">
      <c r="A300" s="121"/>
      <c r="B300" s="107"/>
      <c r="C300" s="108"/>
      <c r="D300" s="42"/>
      <c r="E300" s="43" t="s">
        <v>396</v>
      </c>
      <c r="F300" s="44" t="s">
        <v>209</v>
      </c>
      <c r="G300" s="65">
        <v>2</v>
      </c>
      <c r="H300" s="137">
        <v>30</v>
      </c>
      <c r="I300" s="156"/>
      <c r="J300" s="80">
        <v>50</v>
      </c>
      <c r="K300" s="87">
        <f t="shared" si="17"/>
        <v>1.2</v>
      </c>
      <c r="L300" s="87">
        <f t="shared" si="18"/>
        <v>0</v>
      </c>
      <c r="M300" s="46">
        <f t="shared" si="19"/>
        <v>36</v>
      </c>
      <c r="N300" s="355"/>
      <c r="O300" s="355"/>
      <c r="P300" s="375"/>
      <c r="Q300" s="355"/>
      <c r="R300" s="355"/>
      <c r="S300" s="355"/>
      <c r="T300" s="355"/>
      <c r="U300" s="355"/>
      <c r="V300" s="355"/>
      <c r="W300" s="355"/>
      <c r="X300" s="355"/>
      <c r="Y300" s="355"/>
      <c r="Z300" s="355"/>
      <c r="AA300" s="355"/>
      <c r="AB300" s="355"/>
      <c r="AC300" s="355"/>
      <c r="AD300" s="83"/>
    </row>
    <row r="301" spans="1:30" s="225" customFormat="1" ht="18" customHeight="1">
      <c r="A301" s="121"/>
      <c r="B301" s="107"/>
      <c r="C301" s="108"/>
      <c r="D301" s="42"/>
      <c r="E301" s="43" t="s">
        <v>499</v>
      </c>
      <c r="F301" s="44" t="s">
        <v>495</v>
      </c>
      <c r="G301" s="65">
        <v>2</v>
      </c>
      <c r="H301" s="137"/>
      <c r="I301" s="156">
        <v>30</v>
      </c>
      <c r="J301" s="80">
        <v>50</v>
      </c>
      <c r="K301" s="87">
        <f t="shared" si="17"/>
        <v>0</v>
      </c>
      <c r="L301" s="87">
        <f t="shared" si="18"/>
        <v>1.2</v>
      </c>
      <c r="M301" s="46">
        <f t="shared" si="19"/>
        <v>27</v>
      </c>
      <c r="N301" s="355"/>
      <c r="O301" s="355"/>
      <c r="P301" s="375"/>
      <c r="Q301" s="355"/>
      <c r="R301" s="355"/>
      <c r="S301" s="355"/>
      <c r="T301" s="355"/>
      <c r="U301" s="355"/>
      <c r="V301" s="355"/>
      <c r="W301" s="355"/>
      <c r="X301" s="355"/>
      <c r="Y301" s="355"/>
      <c r="Z301" s="355"/>
      <c r="AA301" s="355"/>
      <c r="AB301" s="355"/>
      <c r="AC301" s="355"/>
      <c r="AD301" s="83"/>
    </row>
    <row r="302" spans="1:30" s="225" customFormat="1" ht="18" customHeight="1">
      <c r="A302" s="121"/>
      <c r="B302" s="107"/>
      <c r="C302" s="108"/>
      <c r="D302" s="42"/>
      <c r="E302" s="43" t="s">
        <v>500</v>
      </c>
      <c r="F302" s="44" t="s">
        <v>496</v>
      </c>
      <c r="G302" s="65">
        <v>2</v>
      </c>
      <c r="H302" s="137"/>
      <c r="I302" s="156">
        <v>30</v>
      </c>
      <c r="J302" s="80">
        <v>50</v>
      </c>
      <c r="K302" s="87">
        <f t="shared" si="17"/>
        <v>0</v>
      </c>
      <c r="L302" s="87">
        <f t="shared" si="18"/>
        <v>1.2</v>
      </c>
      <c r="M302" s="46">
        <f t="shared" si="19"/>
        <v>27</v>
      </c>
      <c r="N302" s="355"/>
      <c r="O302" s="355"/>
      <c r="P302" s="375"/>
      <c r="Q302" s="355"/>
      <c r="R302" s="355"/>
      <c r="S302" s="355"/>
      <c r="T302" s="355"/>
      <c r="U302" s="355"/>
      <c r="V302" s="355"/>
      <c r="W302" s="355"/>
      <c r="X302" s="355"/>
      <c r="Y302" s="355"/>
      <c r="Z302" s="355"/>
      <c r="AA302" s="355"/>
      <c r="AB302" s="355"/>
      <c r="AC302" s="355"/>
      <c r="AD302" s="83"/>
    </row>
    <row r="303" spans="1:30" s="271" customFormat="1" ht="18" customHeight="1">
      <c r="A303" s="121"/>
      <c r="B303" s="107"/>
      <c r="C303" s="108"/>
      <c r="D303" s="42"/>
      <c r="E303" s="43" t="s">
        <v>537</v>
      </c>
      <c r="F303" s="44" t="s">
        <v>209</v>
      </c>
      <c r="G303" s="65">
        <v>2</v>
      </c>
      <c r="H303" s="137">
        <v>15</v>
      </c>
      <c r="I303" s="156"/>
      <c r="J303" s="80">
        <v>50</v>
      </c>
      <c r="K303" s="87">
        <v>1.2</v>
      </c>
      <c r="L303" s="87">
        <v>1.2</v>
      </c>
      <c r="M303" s="46">
        <v>18</v>
      </c>
      <c r="N303" s="355"/>
      <c r="O303" s="355"/>
      <c r="P303" s="375"/>
      <c r="Q303" s="355"/>
      <c r="R303" s="355"/>
      <c r="S303" s="355"/>
      <c r="T303" s="355"/>
      <c r="U303" s="355"/>
      <c r="V303" s="355"/>
      <c r="W303" s="355"/>
      <c r="X303" s="355"/>
      <c r="Y303" s="355"/>
      <c r="Z303" s="355"/>
      <c r="AA303" s="355"/>
      <c r="AB303" s="355"/>
      <c r="AC303" s="355"/>
      <c r="AD303" s="83"/>
    </row>
    <row r="304" spans="1:30" s="225" customFormat="1" ht="18" customHeight="1">
      <c r="A304" s="121"/>
      <c r="B304" s="107"/>
      <c r="C304" s="108"/>
      <c r="D304" s="42"/>
      <c r="E304" s="43" t="s">
        <v>501</v>
      </c>
      <c r="F304" s="44" t="s">
        <v>495</v>
      </c>
      <c r="G304" s="65">
        <v>2</v>
      </c>
      <c r="H304" s="137"/>
      <c r="I304" s="156">
        <v>30</v>
      </c>
      <c r="J304" s="80">
        <v>50</v>
      </c>
      <c r="K304" s="87">
        <f t="shared" si="17"/>
        <v>0</v>
      </c>
      <c r="L304" s="87">
        <f t="shared" si="18"/>
        <v>1.2</v>
      </c>
      <c r="M304" s="46">
        <f t="shared" si="19"/>
        <v>27</v>
      </c>
      <c r="N304" s="355"/>
      <c r="O304" s="355"/>
      <c r="P304" s="375"/>
      <c r="Q304" s="355"/>
      <c r="R304" s="355"/>
      <c r="S304" s="355"/>
      <c r="T304" s="355"/>
      <c r="U304" s="355"/>
      <c r="V304" s="355"/>
      <c r="W304" s="355"/>
      <c r="X304" s="355"/>
      <c r="Y304" s="355"/>
      <c r="Z304" s="355"/>
      <c r="AA304" s="355"/>
      <c r="AB304" s="355"/>
      <c r="AC304" s="355"/>
      <c r="AD304" s="83"/>
    </row>
    <row r="305" spans="1:30" s="225" customFormat="1" ht="18" customHeight="1">
      <c r="A305" s="121"/>
      <c r="B305" s="107"/>
      <c r="C305" s="108"/>
      <c r="D305" s="42"/>
      <c r="E305" s="43" t="s">
        <v>502</v>
      </c>
      <c r="F305" s="44" t="s">
        <v>496</v>
      </c>
      <c r="G305" s="65">
        <v>2</v>
      </c>
      <c r="H305" s="137"/>
      <c r="I305" s="156">
        <v>30</v>
      </c>
      <c r="J305" s="80">
        <v>50</v>
      </c>
      <c r="K305" s="87">
        <f t="shared" si="17"/>
        <v>0</v>
      </c>
      <c r="L305" s="87">
        <f t="shared" si="18"/>
        <v>1.2</v>
      </c>
      <c r="M305" s="46">
        <f t="shared" si="19"/>
        <v>27</v>
      </c>
      <c r="N305" s="355"/>
      <c r="O305" s="355"/>
      <c r="P305" s="375"/>
      <c r="Q305" s="355"/>
      <c r="R305" s="355"/>
      <c r="S305" s="355"/>
      <c r="T305" s="355"/>
      <c r="U305" s="355"/>
      <c r="V305" s="355"/>
      <c r="W305" s="355"/>
      <c r="X305" s="355"/>
      <c r="Y305" s="355"/>
      <c r="Z305" s="355"/>
      <c r="AA305" s="355"/>
      <c r="AB305" s="355"/>
      <c r="AC305" s="355"/>
      <c r="AD305" s="83"/>
    </row>
    <row r="306" spans="1:30" ht="18" customHeight="1">
      <c r="A306" s="121"/>
      <c r="B306" s="107"/>
      <c r="C306" s="108"/>
      <c r="D306" s="42"/>
      <c r="E306" s="43" t="s">
        <v>397</v>
      </c>
      <c r="F306" s="44" t="s">
        <v>197</v>
      </c>
      <c r="G306" s="65">
        <v>2</v>
      </c>
      <c r="H306" s="137">
        <v>30</v>
      </c>
      <c r="I306" s="156">
        <v>30</v>
      </c>
      <c r="J306" s="80">
        <v>30</v>
      </c>
      <c r="K306" s="87">
        <f t="shared" si="17"/>
        <v>1</v>
      </c>
      <c r="L306" s="87">
        <f t="shared" si="18"/>
        <v>1.1000000000000001</v>
      </c>
      <c r="M306" s="46">
        <f t="shared" si="19"/>
        <v>54.8</v>
      </c>
      <c r="N306" s="355"/>
      <c r="O306" s="355"/>
      <c r="P306" s="375"/>
      <c r="Q306" s="355"/>
      <c r="R306" s="355"/>
      <c r="S306" s="355"/>
      <c r="T306" s="355"/>
      <c r="U306" s="355"/>
      <c r="V306" s="355"/>
      <c r="W306" s="355"/>
      <c r="X306" s="355"/>
      <c r="Y306" s="355"/>
      <c r="Z306" s="355"/>
      <c r="AA306" s="355"/>
      <c r="AB306" s="355"/>
      <c r="AC306" s="355"/>
      <c r="AD306" s="83"/>
    </row>
    <row r="307" spans="1:30" ht="18" customHeight="1">
      <c r="A307" s="121"/>
      <c r="B307" s="107"/>
      <c r="C307" s="108"/>
      <c r="D307" s="42"/>
      <c r="E307" s="43" t="s">
        <v>409</v>
      </c>
      <c r="F307" s="44" t="s">
        <v>382</v>
      </c>
      <c r="G307" s="142">
        <v>2</v>
      </c>
      <c r="H307" s="137">
        <v>15</v>
      </c>
      <c r="I307" s="156">
        <v>60</v>
      </c>
      <c r="J307" s="80">
        <v>25</v>
      </c>
      <c r="K307" s="87">
        <f t="shared" si="17"/>
        <v>1</v>
      </c>
      <c r="L307" s="87">
        <f t="shared" si="18"/>
        <v>1</v>
      </c>
      <c r="M307" s="46">
        <f t="shared" si="19"/>
        <v>60</v>
      </c>
      <c r="N307" s="355"/>
      <c r="O307" s="355"/>
      <c r="P307" s="375"/>
      <c r="Q307" s="355"/>
      <c r="R307" s="355"/>
      <c r="S307" s="355"/>
      <c r="T307" s="355"/>
      <c r="U307" s="355"/>
      <c r="V307" s="355"/>
      <c r="W307" s="355"/>
      <c r="X307" s="355"/>
      <c r="Y307" s="355"/>
      <c r="Z307" s="355"/>
      <c r="AA307" s="355"/>
      <c r="AB307" s="355"/>
      <c r="AC307" s="355"/>
      <c r="AD307" s="83"/>
    </row>
    <row r="308" spans="1:30" ht="18" customHeight="1">
      <c r="A308" s="121"/>
      <c r="B308" s="107"/>
      <c r="C308" s="108"/>
      <c r="D308" s="42"/>
      <c r="E308" s="43" t="s">
        <v>410</v>
      </c>
      <c r="F308" s="44" t="s">
        <v>382</v>
      </c>
      <c r="G308" s="142">
        <v>2</v>
      </c>
      <c r="H308" s="137">
        <v>45</v>
      </c>
      <c r="I308" s="156">
        <v>30</v>
      </c>
      <c r="J308" s="80">
        <v>25</v>
      </c>
      <c r="K308" s="87">
        <f t="shared" si="17"/>
        <v>1</v>
      </c>
      <c r="L308" s="87">
        <f t="shared" si="18"/>
        <v>1</v>
      </c>
      <c r="M308" s="46">
        <f t="shared" si="19"/>
        <v>67.5</v>
      </c>
      <c r="N308" s="355"/>
      <c r="O308" s="355"/>
      <c r="P308" s="375"/>
      <c r="Q308" s="355"/>
      <c r="R308" s="355"/>
      <c r="S308" s="355"/>
      <c r="T308" s="355"/>
      <c r="U308" s="355"/>
      <c r="V308" s="355"/>
      <c r="W308" s="355"/>
      <c r="X308" s="355"/>
      <c r="Y308" s="355"/>
      <c r="Z308" s="355"/>
      <c r="AA308" s="355"/>
      <c r="AB308" s="355"/>
      <c r="AC308" s="355"/>
      <c r="AD308" s="83"/>
    </row>
    <row r="309" spans="1:30" ht="18" customHeight="1">
      <c r="A309" s="104">
        <v>16</v>
      </c>
      <c r="B309" s="60" t="s">
        <v>106</v>
      </c>
      <c r="C309" s="61" t="s">
        <v>107</v>
      </c>
      <c r="D309" s="42">
        <v>20200015202</v>
      </c>
      <c r="E309" s="43" t="s">
        <v>201</v>
      </c>
      <c r="F309" s="44" t="s">
        <v>237</v>
      </c>
      <c r="G309" s="159">
        <v>1</v>
      </c>
      <c r="H309" s="144">
        <v>45</v>
      </c>
      <c r="I309" s="157">
        <v>30</v>
      </c>
      <c r="J309" s="106">
        <v>30</v>
      </c>
      <c r="K309" s="87">
        <f t="shared" si="17"/>
        <v>1</v>
      </c>
      <c r="L309" s="87">
        <f t="shared" si="18"/>
        <v>1.1000000000000001</v>
      </c>
      <c r="M309" s="46">
        <f t="shared" si="19"/>
        <v>69.8</v>
      </c>
      <c r="N309" s="349">
        <v>67.5</v>
      </c>
      <c r="O309" s="351">
        <v>0</v>
      </c>
      <c r="P309" s="373">
        <f>SUM(M309:M326)+N309+O309</f>
        <v>861.2</v>
      </c>
      <c r="Q309" s="351">
        <v>0</v>
      </c>
      <c r="R309" s="353">
        <v>55</v>
      </c>
      <c r="S309" s="347">
        <v>450</v>
      </c>
      <c r="T309" s="351">
        <v>450</v>
      </c>
      <c r="U309" s="347">
        <v>112</v>
      </c>
      <c r="V309" s="380">
        <v>112</v>
      </c>
      <c r="W309" s="347">
        <v>56</v>
      </c>
      <c r="X309" s="351">
        <v>56</v>
      </c>
      <c r="Y309" s="353">
        <f>ROUND((P309-T309),1)</f>
        <v>411.2</v>
      </c>
      <c r="Z309" s="392">
        <f>IF(OR(SUM(V309:V326)="",SUM(Q309:Q326)=""),0,IF(OR(SUM(U309:U326)=320,SUM(V309:V326)&gt;0),ROUND((SUM(Q309:Q326)-SUM(V309:V326)),1),0))</f>
        <v>-112</v>
      </c>
      <c r="AA309" s="392">
        <f>IF(OR(SUM(X309:X326)="",SUM(R309:R326)=""),0,IF(OR(SUM(W309:W326)=160,SUM(X309:X326)&gt;0),ROUND((SUM(R309:R326)-SUM(X309:X326)),1),0))</f>
        <v>-1</v>
      </c>
      <c r="AB309" s="393"/>
      <c r="AC309" s="398">
        <f>SUM(Y309:AA326)</f>
        <v>298.2</v>
      </c>
      <c r="AD309" s="83"/>
    </row>
    <row r="310" spans="1:30" ht="18" customHeight="1">
      <c r="A310" s="90"/>
      <c r="B310" s="107"/>
      <c r="C310" s="108"/>
      <c r="D310" s="42">
        <v>21100015203</v>
      </c>
      <c r="E310" s="43" t="s">
        <v>201</v>
      </c>
      <c r="F310" s="44" t="s">
        <v>170</v>
      </c>
      <c r="G310" s="159">
        <v>1</v>
      </c>
      <c r="H310" s="144">
        <v>45</v>
      </c>
      <c r="I310" s="157">
        <v>30</v>
      </c>
      <c r="J310" s="106">
        <v>21</v>
      </c>
      <c r="K310" s="87">
        <f t="shared" si="17"/>
        <v>1</v>
      </c>
      <c r="L310" s="87">
        <f t="shared" si="18"/>
        <v>1</v>
      </c>
      <c r="M310" s="46">
        <f t="shared" si="19"/>
        <v>67.5</v>
      </c>
      <c r="N310" s="345"/>
      <c r="O310" s="345"/>
      <c r="P310" s="375"/>
      <c r="Q310" s="345"/>
      <c r="R310" s="345"/>
      <c r="S310" s="345"/>
      <c r="T310" s="345"/>
      <c r="U310" s="345"/>
      <c r="V310" s="345"/>
      <c r="W310" s="345"/>
      <c r="X310" s="345"/>
      <c r="Y310" s="345"/>
      <c r="Z310" s="345"/>
      <c r="AA310" s="345"/>
      <c r="AB310" s="345"/>
      <c r="AC310" s="345"/>
      <c r="AD310" s="83"/>
    </row>
    <row r="311" spans="1:30" ht="18" customHeight="1">
      <c r="A311" s="90"/>
      <c r="B311" s="107"/>
      <c r="C311" s="108"/>
      <c r="D311" s="42">
        <v>21100180501</v>
      </c>
      <c r="E311" s="43" t="s">
        <v>283</v>
      </c>
      <c r="F311" s="44" t="s">
        <v>172</v>
      </c>
      <c r="G311" s="159">
        <v>1</v>
      </c>
      <c r="H311" s="144">
        <v>30</v>
      </c>
      <c r="I311" s="157"/>
      <c r="J311" s="106">
        <v>67</v>
      </c>
      <c r="K311" s="87">
        <f t="shared" si="17"/>
        <v>1.3</v>
      </c>
      <c r="L311" s="87">
        <f t="shared" si="18"/>
        <v>0</v>
      </c>
      <c r="M311" s="46">
        <f t="shared" si="19"/>
        <v>39</v>
      </c>
      <c r="N311" s="345"/>
      <c r="O311" s="345"/>
      <c r="P311" s="375"/>
      <c r="Q311" s="345"/>
      <c r="R311" s="345"/>
      <c r="S311" s="345"/>
      <c r="T311" s="345"/>
      <c r="U311" s="345"/>
      <c r="V311" s="345"/>
      <c r="W311" s="345"/>
      <c r="X311" s="345"/>
      <c r="Y311" s="345"/>
      <c r="Z311" s="345"/>
      <c r="AA311" s="345"/>
      <c r="AB311" s="345"/>
      <c r="AC311" s="345"/>
      <c r="AD311" s="83"/>
    </row>
    <row r="312" spans="1:30" s="206" customFormat="1" ht="18" customHeight="1">
      <c r="A312" s="121"/>
      <c r="B312" s="107"/>
      <c r="C312" s="108"/>
      <c r="D312" s="42">
        <v>21100180501</v>
      </c>
      <c r="E312" s="43" t="s">
        <v>366</v>
      </c>
      <c r="F312" s="44" t="s">
        <v>172</v>
      </c>
      <c r="G312" s="159">
        <v>1</v>
      </c>
      <c r="H312" s="144"/>
      <c r="I312" s="157">
        <v>30</v>
      </c>
      <c r="J312" s="106">
        <v>30</v>
      </c>
      <c r="K312" s="87">
        <f t="shared" si="17"/>
        <v>0</v>
      </c>
      <c r="L312" s="87">
        <f t="shared" si="18"/>
        <v>1.1000000000000001</v>
      </c>
      <c r="M312" s="46">
        <f t="shared" si="19"/>
        <v>24.8</v>
      </c>
      <c r="N312" s="355"/>
      <c r="O312" s="355"/>
      <c r="P312" s="375"/>
      <c r="Q312" s="355"/>
      <c r="R312" s="355"/>
      <c r="S312" s="355"/>
      <c r="T312" s="355"/>
      <c r="U312" s="355"/>
      <c r="V312" s="355"/>
      <c r="W312" s="355"/>
      <c r="X312" s="355"/>
      <c r="Y312" s="355"/>
      <c r="Z312" s="355"/>
      <c r="AA312" s="355"/>
      <c r="AB312" s="355"/>
      <c r="AC312" s="355"/>
      <c r="AD312" s="83"/>
    </row>
    <row r="313" spans="1:30" s="206" customFormat="1" ht="18" customHeight="1">
      <c r="A313" s="121"/>
      <c r="B313" s="107"/>
      <c r="C313" s="108"/>
      <c r="D313" s="42">
        <v>21100180501</v>
      </c>
      <c r="E313" s="43" t="s">
        <v>367</v>
      </c>
      <c r="F313" s="44" t="s">
        <v>172</v>
      </c>
      <c r="G313" s="159">
        <v>1</v>
      </c>
      <c r="H313" s="144"/>
      <c r="I313" s="157">
        <v>30</v>
      </c>
      <c r="J313" s="106">
        <v>30</v>
      </c>
      <c r="K313" s="87">
        <f t="shared" si="17"/>
        <v>0</v>
      </c>
      <c r="L313" s="87">
        <f t="shared" si="18"/>
        <v>1.1000000000000001</v>
      </c>
      <c r="M313" s="46">
        <f t="shared" si="19"/>
        <v>24.8</v>
      </c>
      <c r="N313" s="355"/>
      <c r="O313" s="355"/>
      <c r="P313" s="375"/>
      <c r="Q313" s="355"/>
      <c r="R313" s="355"/>
      <c r="S313" s="355"/>
      <c r="T313" s="355"/>
      <c r="U313" s="355"/>
      <c r="V313" s="355"/>
      <c r="W313" s="355"/>
      <c r="X313" s="355"/>
      <c r="Y313" s="355"/>
      <c r="Z313" s="355"/>
      <c r="AA313" s="355"/>
      <c r="AB313" s="355"/>
      <c r="AC313" s="355"/>
      <c r="AD313" s="83"/>
    </row>
    <row r="314" spans="1:30" ht="18" customHeight="1">
      <c r="A314" s="90"/>
      <c r="B314" s="107"/>
      <c r="C314" s="108"/>
      <c r="D314" s="42">
        <v>71400119909</v>
      </c>
      <c r="E314" s="43" t="s">
        <v>161</v>
      </c>
      <c r="F314" s="44" t="s">
        <v>284</v>
      </c>
      <c r="G314" s="159">
        <v>1</v>
      </c>
      <c r="H314" s="144">
        <v>30</v>
      </c>
      <c r="I314" s="157">
        <v>60</v>
      </c>
      <c r="J314" s="106">
        <v>35</v>
      </c>
      <c r="K314" s="87">
        <f t="shared" si="17"/>
        <v>1</v>
      </c>
      <c r="L314" s="87">
        <f t="shared" si="18"/>
        <v>1.1000000000000001</v>
      </c>
      <c r="M314" s="46">
        <f t="shared" si="19"/>
        <v>79.5</v>
      </c>
      <c r="N314" s="345"/>
      <c r="O314" s="345"/>
      <c r="P314" s="375"/>
      <c r="Q314" s="345"/>
      <c r="R314" s="345"/>
      <c r="S314" s="345"/>
      <c r="T314" s="345"/>
      <c r="U314" s="345"/>
      <c r="V314" s="345"/>
      <c r="W314" s="345"/>
      <c r="X314" s="345"/>
      <c r="Y314" s="345"/>
      <c r="Z314" s="345"/>
      <c r="AA314" s="345"/>
      <c r="AB314" s="345"/>
      <c r="AC314" s="345"/>
      <c r="AD314" s="83"/>
    </row>
    <row r="315" spans="1:30" ht="18" customHeight="1">
      <c r="A315" s="90"/>
      <c r="B315" s="107"/>
      <c r="C315" s="108"/>
      <c r="D315" s="42">
        <v>71400119909</v>
      </c>
      <c r="E315" s="43" t="s">
        <v>161</v>
      </c>
      <c r="F315" s="44" t="s">
        <v>285</v>
      </c>
      <c r="G315" s="159">
        <v>1</v>
      </c>
      <c r="H315" s="144">
        <v>30</v>
      </c>
      <c r="I315" s="157">
        <v>60</v>
      </c>
      <c r="J315" s="106">
        <v>35</v>
      </c>
      <c r="K315" s="87">
        <f t="shared" si="17"/>
        <v>1</v>
      </c>
      <c r="L315" s="87">
        <f t="shared" si="18"/>
        <v>1.1000000000000001</v>
      </c>
      <c r="M315" s="46">
        <f t="shared" si="19"/>
        <v>79.5</v>
      </c>
      <c r="N315" s="345"/>
      <c r="O315" s="345"/>
      <c r="P315" s="375"/>
      <c r="Q315" s="345"/>
      <c r="R315" s="345"/>
      <c r="S315" s="345"/>
      <c r="T315" s="345"/>
      <c r="U315" s="345"/>
      <c r="V315" s="345"/>
      <c r="W315" s="345"/>
      <c r="X315" s="345"/>
      <c r="Y315" s="345"/>
      <c r="Z315" s="345"/>
      <c r="AA315" s="345"/>
      <c r="AB315" s="345"/>
      <c r="AC315" s="345"/>
      <c r="AD315" s="83"/>
    </row>
    <row r="316" spans="1:30" ht="18" customHeight="1">
      <c r="A316" s="90"/>
      <c r="B316" s="107"/>
      <c r="C316" s="108"/>
      <c r="D316" s="42"/>
      <c r="E316" s="43" t="s">
        <v>218</v>
      </c>
      <c r="F316" s="44" t="s">
        <v>172</v>
      </c>
      <c r="G316" s="159"/>
      <c r="H316" s="144"/>
      <c r="I316" s="157"/>
      <c r="J316" s="106"/>
      <c r="K316" s="87">
        <f t="shared" si="17"/>
        <v>0</v>
      </c>
      <c r="L316" s="87">
        <f t="shared" si="18"/>
        <v>0</v>
      </c>
      <c r="M316" s="46">
        <f t="shared" si="19"/>
        <v>0</v>
      </c>
      <c r="N316" s="345"/>
      <c r="O316" s="345"/>
      <c r="P316" s="375"/>
      <c r="Q316" s="345"/>
      <c r="R316" s="345"/>
      <c r="S316" s="345"/>
      <c r="T316" s="345"/>
      <c r="U316" s="345"/>
      <c r="V316" s="345"/>
      <c r="W316" s="345"/>
      <c r="X316" s="345"/>
      <c r="Y316" s="345"/>
      <c r="Z316" s="345"/>
      <c r="AA316" s="345"/>
      <c r="AB316" s="345"/>
      <c r="AC316" s="345"/>
      <c r="AD316" s="83"/>
    </row>
    <row r="317" spans="1:30" ht="18" customHeight="1">
      <c r="A317" s="90"/>
      <c r="B317" s="107"/>
      <c r="C317" s="108"/>
      <c r="D317" s="42"/>
      <c r="E317" s="43" t="s">
        <v>201</v>
      </c>
      <c r="F317" s="44" t="s">
        <v>260</v>
      </c>
      <c r="G317" s="159">
        <v>2</v>
      </c>
      <c r="H317" s="144">
        <v>45</v>
      </c>
      <c r="I317" s="157">
        <v>30</v>
      </c>
      <c r="J317" s="106">
        <v>40</v>
      </c>
      <c r="K317" s="87">
        <f t="shared" si="17"/>
        <v>1.2</v>
      </c>
      <c r="L317" s="87">
        <f t="shared" si="18"/>
        <v>1.2</v>
      </c>
      <c r="M317" s="46">
        <f t="shared" si="19"/>
        <v>81</v>
      </c>
      <c r="N317" s="345"/>
      <c r="O317" s="345"/>
      <c r="P317" s="375"/>
      <c r="Q317" s="345"/>
      <c r="R317" s="345"/>
      <c r="S317" s="345"/>
      <c r="T317" s="345"/>
      <c r="U317" s="345"/>
      <c r="V317" s="345"/>
      <c r="W317" s="345"/>
      <c r="X317" s="345"/>
      <c r="Y317" s="345"/>
      <c r="Z317" s="345"/>
      <c r="AA317" s="345"/>
      <c r="AB317" s="345"/>
      <c r="AC317" s="345"/>
      <c r="AD317" s="83"/>
    </row>
    <row r="318" spans="1:30" ht="18" customHeight="1">
      <c r="A318" s="121"/>
      <c r="B318" s="107"/>
      <c r="C318" s="108"/>
      <c r="D318" s="42"/>
      <c r="E318" s="43" t="s">
        <v>161</v>
      </c>
      <c r="F318" s="44" t="s">
        <v>401</v>
      </c>
      <c r="G318" s="65">
        <v>2</v>
      </c>
      <c r="H318" s="155">
        <v>30</v>
      </c>
      <c r="I318" s="156">
        <v>60</v>
      </c>
      <c r="J318" s="80">
        <v>40</v>
      </c>
      <c r="K318" s="87">
        <f t="shared" si="17"/>
        <v>1.2</v>
      </c>
      <c r="L318" s="87">
        <f t="shared" si="18"/>
        <v>1.2</v>
      </c>
      <c r="M318" s="46">
        <f t="shared" si="19"/>
        <v>90</v>
      </c>
      <c r="N318" s="355"/>
      <c r="O318" s="355"/>
      <c r="P318" s="375"/>
      <c r="Q318" s="355"/>
      <c r="R318" s="355"/>
      <c r="S318" s="355"/>
      <c r="T318" s="355"/>
      <c r="U318" s="355"/>
      <c r="V318" s="355"/>
      <c r="W318" s="355"/>
      <c r="X318" s="355"/>
      <c r="Y318" s="355"/>
      <c r="Z318" s="355"/>
      <c r="AA318" s="355"/>
      <c r="AB318" s="355"/>
      <c r="AC318" s="355"/>
      <c r="AD318" s="83"/>
    </row>
    <row r="319" spans="1:30" ht="18" customHeight="1">
      <c r="A319" s="121"/>
      <c r="B319" s="107"/>
      <c r="C319" s="108"/>
      <c r="D319" s="42"/>
      <c r="E319" s="43" t="s">
        <v>161</v>
      </c>
      <c r="F319" s="44" t="s">
        <v>414</v>
      </c>
      <c r="G319" s="65">
        <v>2</v>
      </c>
      <c r="H319" s="155">
        <v>30</v>
      </c>
      <c r="I319" s="156">
        <v>60</v>
      </c>
      <c r="J319" s="80">
        <v>40</v>
      </c>
      <c r="K319" s="87">
        <f t="shared" si="17"/>
        <v>1.2</v>
      </c>
      <c r="L319" s="87">
        <f t="shared" si="18"/>
        <v>1.2</v>
      </c>
      <c r="M319" s="46">
        <f t="shared" si="19"/>
        <v>90</v>
      </c>
      <c r="N319" s="355"/>
      <c r="O319" s="355"/>
      <c r="P319" s="375"/>
      <c r="Q319" s="355"/>
      <c r="R319" s="355"/>
      <c r="S319" s="355"/>
      <c r="T319" s="355"/>
      <c r="U319" s="355"/>
      <c r="V319" s="355"/>
      <c r="W319" s="355"/>
      <c r="X319" s="355"/>
      <c r="Y319" s="355"/>
      <c r="Z319" s="355"/>
      <c r="AA319" s="355"/>
      <c r="AB319" s="355"/>
      <c r="AC319" s="355"/>
      <c r="AD319" s="83"/>
    </row>
    <row r="320" spans="1:30" ht="18" customHeight="1">
      <c r="A320" s="121"/>
      <c r="B320" s="107"/>
      <c r="C320" s="108"/>
      <c r="D320" s="42"/>
      <c r="E320" s="43" t="s">
        <v>407</v>
      </c>
      <c r="F320" s="44" t="s">
        <v>172</v>
      </c>
      <c r="G320" s="159">
        <v>2</v>
      </c>
      <c r="H320" s="144">
        <v>30</v>
      </c>
      <c r="I320" s="157">
        <v>30</v>
      </c>
      <c r="J320" s="106">
        <v>50</v>
      </c>
      <c r="K320" s="87">
        <f t="shared" si="17"/>
        <v>1.2</v>
      </c>
      <c r="L320" s="87">
        <f t="shared" si="18"/>
        <v>1.2</v>
      </c>
      <c r="M320" s="46">
        <f t="shared" si="19"/>
        <v>63</v>
      </c>
      <c r="N320" s="355"/>
      <c r="O320" s="355"/>
      <c r="P320" s="375"/>
      <c r="Q320" s="355"/>
      <c r="R320" s="355"/>
      <c r="S320" s="355"/>
      <c r="T320" s="355"/>
      <c r="U320" s="355"/>
      <c r="V320" s="355"/>
      <c r="W320" s="355"/>
      <c r="X320" s="355"/>
      <c r="Y320" s="355"/>
      <c r="Z320" s="355"/>
      <c r="AA320" s="355"/>
      <c r="AB320" s="355"/>
      <c r="AC320" s="355"/>
      <c r="AD320" s="83"/>
    </row>
    <row r="321" spans="1:30" s="206" customFormat="1" ht="18" customHeight="1">
      <c r="A321" s="121"/>
      <c r="B321" s="107"/>
      <c r="C321" s="108"/>
      <c r="D321" s="42"/>
      <c r="E321" s="43" t="s">
        <v>274</v>
      </c>
      <c r="F321" s="44" t="s">
        <v>145</v>
      </c>
      <c r="G321" s="159">
        <v>2</v>
      </c>
      <c r="H321" s="144">
        <v>15</v>
      </c>
      <c r="I321" s="157">
        <v>30</v>
      </c>
      <c r="J321" s="106">
        <v>30</v>
      </c>
      <c r="K321" s="87">
        <f t="shared" si="17"/>
        <v>1</v>
      </c>
      <c r="L321" s="87">
        <f t="shared" si="18"/>
        <v>1.1000000000000001</v>
      </c>
      <c r="M321" s="46">
        <f t="shared" si="19"/>
        <v>39.799999999999997</v>
      </c>
      <c r="N321" s="355"/>
      <c r="O321" s="355"/>
      <c r="P321" s="375"/>
      <c r="Q321" s="355"/>
      <c r="R321" s="355"/>
      <c r="S321" s="355"/>
      <c r="T321" s="355"/>
      <c r="U321" s="355"/>
      <c r="V321" s="355"/>
      <c r="W321" s="355"/>
      <c r="X321" s="355"/>
      <c r="Y321" s="355"/>
      <c r="Z321" s="355"/>
      <c r="AA321" s="355"/>
      <c r="AB321" s="355"/>
      <c r="AC321" s="355"/>
      <c r="AD321" s="83"/>
    </row>
    <row r="322" spans="1:30" s="206" customFormat="1" ht="18" customHeight="1">
      <c r="A322" s="121"/>
      <c r="B322" s="107"/>
      <c r="C322" s="108"/>
      <c r="D322" s="42"/>
      <c r="E322" s="43" t="s">
        <v>274</v>
      </c>
      <c r="F322" s="44" t="s">
        <v>144</v>
      </c>
      <c r="G322" s="159">
        <v>2</v>
      </c>
      <c r="H322" s="144">
        <v>15</v>
      </c>
      <c r="I322" s="157">
        <v>30</v>
      </c>
      <c r="J322" s="106">
        <v>50</v>
      </c>
      <c r="K322" s="87">
        <f t="shared" si="17"/>
        <v>1.2</v>
      </c>
      <c r="L322" s="87">
        <f t="shared" si="18"/>
        <v>1.2</v>
      </c>
      <c r="M322" s="46">
        <f t="shared" si="19"/>
        <v>45</v>
      </c>
      <c r="N322" s="355"/>
      <c r="O322" s="355"/>
      <c r="P322" s="375"/>
      <c r="Q322" s="355"/>
      <c r="R322" s="355"/>
      <c r="S322" s="355"/>
      <c r="T322" s="355"/>
      <c r="U322" s="355"/>
      <c r="V322" s="355"/>
      <c r="W322" s="355"/>
      <c r="X322" s="355"/>
      <c r="Y322" s="355"/>
      <c r="Z322" s="355"/>
      <c r="AA322" s="355"/>
      <c r="AB322" s="355"/>
      <c r="AC322" s="355"/>
      <c r="AD322" s="83"/>
    </row>
    <row r="323" spans="1:30" s="206" customFormat="1" ht="18" hidden="1" customHeight="1">
      <c r="A323" s="121"/>
      <c r="B323" s="107"/>
      <c r="C323" s="108"/>
      <c r="D323" s="42"/>
      <c r="E323" s="43"/>
      <c r="F323" s="44"/>
      <c r="G323" s="159"/>
      <c r="H323" s="144"/>
      <c r="I323" s="157"/>
      <c r="J323" s="106"/>
      <c r="K323" s="87">
        <f t="shared" si="17"/>
        <v>0</v>
      </c>
      <c r="L323" s="87">
        <f t="shared" si="18"/>
        <v>0</v>
      </c>
      <c r="M323" s="46">
        <f t="shared" si="19"/>
        <v>0</v>
      </c>
      <c r="N323" s="355"/>
      <c r="O323" s="355"/>
      <c r="P323" s="375"/>
      <c r="Q323" s="355"/>
      <c r="R323" s="355"/>
      <c r="S323" s="355"/>
      <c r="T323" s="355"/>
      <c r="U323" s="355"/>
      <c r="V323" s="355"/>
      <c r="W323" s="355"/>
      <c r="X323" s="355"/>
      <c r="Y323" s="355"/>
      <c r="Z323" s="355"/>
      <c r="AA323" s="355"/>
      <c r="AB323" s="355"/>
      <c r="AC323" s="355"/>
      <c r="AD323" s="83"/>
    </row>
    <row r="324" spans="1:30" s="206" customFormat="1" ht="18" hidden="1" customHeight="1">
      <c r="A324" s="121"/>
      <c r="B324" s="107"/>
      <c r="C324" s="108"/>
      <c r="D324" s="42"/>
      <c r="E324" s="43"/>
      <c r="F324" s="44"/>
      <c r="G324" s="159"/>
      <c r="H324" s="144"/>
      <c r="I324" s="157"/>
      <c r="J324" s="106"/>
      <c r="K324" s="87">
        <f t="shared" si="17"/>
        <v>0</v>
      </c>
      <c r="L324" s="87">
        <f t="shared" si="18"/>
        <v>0</v>
      </c>
      <c r="M324" s="46">
        <f t="shared" si="19"/>
        <v>0</v>
      </c>
      <c r="N324" s="355"/>
      <c r="O324" s="355"/>
      <c r="P324" s="375"/>
      <c r="Q324" s="355"/>
      <c r="R324" s="355"/>
      <c r="S324" s="355"/>
      <c r="T324" s="355"/>
      <c r="U324" s="355"/>
      <c r="V324" s="355"/>
      <c r="W324" s="355"/>
      <c r="X324" s="355"/>
      <c r="Y324" s="355"/>
      <c r="Z324" s="355"/>
      <c r="AA324" s="355"/>
      <c r="AB324" s="355"/>
      <c r="AC324" s="355"/>
      <c r="AD324" s="83"/>
    </row>
    <row r="325" spans="1:30" s="206" customFormat="1" ht="18" hidden="1" customHeight="1">
      <c r="A325" s="121"/>
      <c r="B325" s="107"/>
      <c r="C325" s="108"/>
      <c r="D325" s="42"/>
      <c r="E325" s="43"/>
      <c r="F325" s="44"/>
      <c r="G325" s="159"/>
      <c r="H325" s="144"/>
      <c r="I325" s="157"/>
      <c r="J325" s="106"/>
      <c r="K325" s="87">
        <f t="shared" si="17"/>
        <v>0</v>
      </c>
      <c r="L325" s="87">
        <f t="shared" si="18"/>
        <v>0</v>
      </c>
      <c r="M325" s="46">
        <f t="shared" si="19"/>
        <v>0</v>
      </c>
      <c r="N325" s="355"/>
      <c r="O325" s="355"/>
      <c r="P325" s="375"/>
      <c r="Q325" s="355"/>
      <c r="R325" s="355"/>
      <c r="S325" s="355"/>
      <c r="T325" s="355"/>
      <c r="U325" s="355"/>
      <c r="V325" s="355"/>
      <c r="W325" s="355"/>
      <c r="X325" s="355"/>
      <c r="Y325" s="355"/>
      <c r="Z325" s="355"/>
      <c r="AA325" s="355"/>
      <c r="AB325" s="355"/>
      <c r="AC325" s="355"/>
      <c r="AD325" s="83"/>
    </row>
    <row r="326" spans="1:30" s="206" customFormat="1" ht="18" hidden="1" customHeight="1">
      <c r="A326" s="121"/>
      <c r="B326" s="107"/>
      <c r="C326" s="108"/>
      <c r="D326" s="42"/>
      <c r="E326" s="43"/>
      <c r="F326" s="44"/>
      <c r="G326" s="159"/>
      <c r="H326" s="144"/>
      <c r="I326" s="157"/>
      <c r="J326" s="106"/>
      <c r="K326" s="87">
        <f t="shared" si="17"/>
        <v>0</v>
      </c>
      <c r="L326" s="87">
        <f t="shared" si="18"/>
        <v>0</v>
      </c>
      <c r="M326" s="46">
        <f t="shared" si="19"/>
        <v>0</v>
      </c>
      <c r="N326" s="355"/>
      <c r="O326" s="355"/>
      <c r="P326" s="375"/>
      <c r="Q326" s="355"/>
      <c r="R326" s="355"/>
      <c r="S326" s="355"/>
      <c r="T326" s="355"/>
      <c r="U326" s="355"/>
      <c r="V326" s="355"/>
      <c r="W326" s="355"/>
      <c r="X326" s="355"/>
      <c r="Y326" s="355"/>
      <c r="Z326" s="355"/>
      <c r="AA326" s="355"/>
      <c r="AB326" s="355"/>
      <c r="AC326" s="355"/>
      <c r="AD326" s="83"/>
    </row>
    <row r="327" spans="1:30" ht="18" customHeight="1">
      <c r="A327" s="104">
        <v>17</v>
      </c>
      <c r="B327" s="60" t="s">
        <v>108</v>
      </c>
      <c r="C327" s="61" t="s">
        <v>109</v>
      </c>
      <c r="D327" s="42" t="s">
        <v>336</v>
      </c>
      <c r="E327" s="43" t="s">
        <v>178</v>
      </c>
      <c r="F327" s="44" t="s">
        <v>179</v>
      </c>
      <c r="G327" s="160">
        <v>1</v>
      </c>
      <c r="H327" s="161">
        <v>45</v>
      </c>
      <c r="I327" s="162">
        <v>0</v>
      </c>
      <c r="J327" s="106">
        <v>65</v>
      </c>
      <c r="K327" s="87">
        <f t="shared" si="17"/>
        <v>1.3</v>
      </c>
      <c r="L327" s="87">
        <f t="shared" si="18"/>
        <v>0</v>
      </c>
      <c r="M327" s="46">
        <f t="shared" si="19"/>
        <v>58.5</v>
      </c>
      <c r="N327" s="349">
        <v>67.5</v>
      </c>
      <c r="O327" s="351">
        <v>0</v>
      </c>
      <c r="P327" s="353">
        <f>SUM(M327:M346)+N327+O327</f>
        <v>1034.5</v>
      </c>
      <c r="Q327" s="351">
        <v>0</v>
      </c>
      <c r="R327" s="353">
        <v>52</v>
      </c>
      <c r="S327" s="347">
        <v>450</v>
      </c>
      <c r="T327" s="351">
        <v>450</v>
      </c>
      <c r="U327" s="347">
        <v>112</v>
      </c>
      <c r="V327" s="380">
        <v>112</v>
      </c>
      <c r="W327" s="347">
        <v>56</v>
      </c>
      <c r="X327" s="351">
        <v>56</v>
      </c>
      <c r="Y327" s="353">
        <f>ROUND((P327-T327),1)</f>
        <v>584.5</v>
      </c>
      <c r="Z327" s="392">
        <f>IF(OR(SUM(V327:V346)="",SUM(Q327:Q346)=""),0,IF(OR(SUM(U327:U346)=320,SUM(V327:V346)&gt;0),ROUND((SUM(Q327:Q346)-SUM(V327:V346)),1),0))</f>
        <v>-112</v>
      </c>
      <c r="AA327" s="392">
        <f>IF(OR(SUM(X327:X346)="",SUM(R327:R346)=""),0,IF(OR(SUM(W327:W346)=160,SUM(X327:X346)&gt;0),ROUND((SUM(R327:R346)-SUM(X327:X346)),1),0))</f>
        <v>-4</v>
      </c>
      <c r="AB327" s="393"/>
      <c r="AC327" s="398">
        <f>SUM(Y327:AA346)</f>
        <v>468.5</v>
      </c>
      <c r="AD327" s="398"/>
    </row>
    <row r="328" spans="1:30" ht="18" customHeight="1">
      <c r="A328" s="90"/>
      <c r="B328" s="107"/>
      <c r="C328" s="108"/>
      <c r="D328" s="42" t="s">
        <v>336</v>
      </c>
      <c r="E328" s="43" t="s">
        <v>535</v>
      </c>
      <c r="F328" s="44" t="s">
        <v>179</v>
      </c>
      <c r="G328" s="62">
        <v>1</v>
      </c>
      <c r="H328" s="163">
        <v>0</v>
      </c>
      <c r="I328" s="164">
        <v>60</v>
      </c>
      <c r="J328" s="106">
        <v>33</v>
      </c>
      <c r="K328" s="87">
        <f t="shared" ref="K328:K391" si="20">IF(OR(LEFT(E328,2)="ĐA",LEFT(E328,2)="DA",LEFT(E328,5)="Đồ án",LEFT(E328,5)="Đồán ",LEFT(E328,9)="Sinh hoạt",LEFT(E328,9)="sinh hoạt",LEFT(E328,6)="Cố vấn",LEFT(E328,6)="cố vấn",LEFT(E328,4)="cvht",LEFT(E328,4)="CVHT",LEFT(E328,4)="shcn",LEFT(E328,4)="SHCN"),0,(IF(AND(H328&gt;0,J328&gt;0),IF(J328&gt;60,1.3,IF(J328&gt;35,1.2,1)),0)))</f>
        <v>0</v>
      </c>
      <c r="L328" s="87">
        <f t="shared" ref="L328:L391" si="21">IF(OR(LEFT(E328,2)="ĐA",LEFT(E328,2)="DA",LEFT(E328,5)="Đồ án",LEFT(E328,5)="Đồán "),0,IF(AND(J328&gt;0,I328&gt;0),IF(AND(OR(LEFT(E328,4)="GDQP",LEFT(E328,4)="gdqp",LEFT(E328,19)="Giáo dục quốc phòng"),J328&gt;50),1.3,IF(J328&gt;35,1.2,IF(J328&gt;29,1.1,1))),0))</f>
        <v>1.1000000000000001</v>
      </c>
      <c r="M328" s="46">
        <f t="shared" ref="M328:M391" si="22">ROUND(IF(OR(LEFT(E328,2)="ĐA",LEFT(E328,2)="DA",LEFT(E328,5)="Đồ án",LEFT(E328,5)="Đồán "),J328*0.5,(IF(H328&gt;0,H328*K328,"0")+IF(I328&gt;0,(I328*0.75)*L328,"0"))),1)</f>
        <v>49.5</v>
      </c>
      <c r="N328" s="345"/>
      <c r="O328" s="345"/>
      <c r="P328" s="345"/>
      <c r="Q328" s="345"/>
      <c r="R328" s="345"/>
      <c r="S328" s="345"/>
      <c r="T328" s="345"/>
      <c r="U328" s="345"/>
      <c r="V328" s="345"/>
      <c r="W328" s="345"/>
      <c r="X328" s="345"/>
      <c r="Y328" s="345"/>
      <c r="Z328" s="345"/>
      <c r="AA328" s="345"/>
      <c r="AB328" s="345"/>
      <c r="AC328" s="345"/>
      <c r="AD328" s="345"/>
    </row>
    <row r="329" spans="1:30" ht="18" customHeight="1">
      <c r="A329" s="90"/>
      <c r="B329" s="107"/>
      <c r="C329" s="108"/>
      <c r="D329" s="42" t="s">
        <v>336</v>
      </c>
      <c r="E329" s="43" t="s">
        <v>536</v>
      </c>
      <c r="F329" s="44" t="s">
        <v>534</v>
      </c>
      <c r="G329" s="62">
        <v>1</v>
      </c>
      <c r="H329" s="165">
        <v>0</v>
      </c>
      <c r="I329" s="166">
        <v>60</v>
      </c>
      <c r="J329" s="106">
        <v>32</v>
      </c>
      <c r="K329" s="87">
        <f t="shared" si="20"/>
        <v>0</v>
      </c>
      <c r="L329" s="87">
        <f t="shared" si="21"/>
        <v>1.1000000000000001</v>
      </c>
      <c r="M329" s="46">
        <f t="shared" si="22"/>
        <v>49.5</v>
      </c>
      <c r="N329" s="345"/>
      <c r="O329" s="345"/>
      <c r="P329" s="345"/>
      <c r="Q329" s="345"/>
      <c r="R329" s="345"/>
      <c r="S329" s="345"/>
      <c r="T329" s="345"/>
      <c r="U329" s="345"/>
      <c r="V329" s="345"/>
      <c r="W329" s="345"/>
      <c r="X329" s="345"/>
      <c r="Y329" s="345"/>
      <c r="Z329" s="345"/>
      <c r="AA329" s="345"/>
      <c r="AB329" s="345"/>
      <c r="AC329" s="345"/>
      <c r="AD329" s="345"/>
    </row>
    <row r="330" spans="1:30" ht="18" customHeight="1">
      <c r="A330" s="90"/>
      <c r="B330" s="107"/>
      <c r="C330" s="108"/>
      <c r="D330" s="42" t="s">
        <v>337</v>
      </c>
      <c r="E330" s="43" t="s">
        <v>180</v>
      </c>
      <c r="F330" s="44" t="s">
        <v>181</v>
      </c>
      <c r="G330" s="62">
        <v>1</v>
      </c>
      <c r="H330" s="165">
        <v>60</v>
      </c>
      <c r="I330" s="166">
        <v>30</v>
      </c>
      <c r="J330" s="106">
        <v>43</v>
      </c>
      <c r="K330" s="87">
        <f t="shared" si="20"/>
        <v>1.2</v>
      </c>
      <c r="L330" s="87">
        <f t="shared" si="21"/>
        <v>1.2</v>
      </c>
      <c r="M330" s="46">
        <f t="shared" si="22"/>
        <v>99</v>
      </c>
      <c r="N330" s="345"/>
      <c r="O330" s="345"/>
      <c r="P330" s="345"/>
      <c r="Q330" s="345"/>
      <c r="R330" s="345"/>
      <c r="S330" s="345"/>
      <c r="T330" s="345"/>
      <c r="U330" s="345"/>
      <c r="V330" s="345"/>
      <c r="W330" s="345"/>
      <c r="X330" s="345"/>
      <c r="Y330" s="345"/>
      <c r="Z330" s="345"/>
      <c r="AA330" s="345"/>
      <c r="AB330" s="345"/>
      <c r="AC330" s="345"/>
      <c r="AD330" s="345"/>
    </row>
    <row r="331" spans="1:30" ht="18" customHeight="1">
      <c r="A331" s="90"/>
      <c r="B331" s="107"/>
      <c r="C331" s="108"/>
      <c r="D331" s="42"/>
      <c r="E331" s="207" t="s">
        <v>190</v>
      </c>
      <c r="F331" s="208" t="s">
        <v>181</v>
      </c>
      <c r="G331" s="213">
        <v>1</v>
      </c>
      <c r="H331" s="214"/>
      <c r="I331" s="215"/>
      <c r="J331" s="212">
        <v>43</v>
      </c>
      <c r="K331" s="87">
        <f t="shared" si="20"/>
        <v>0</v>
      </c>
      <c r="L331" s="87">
        <f t="shared" si="21"/>
        <v>0</v>
      </c>
      <c r="M331" s="46">
        <f t="shared" si="22"/>
        <v>21.5</v>
      </c>
      <c r="N331" s="345"/>
      <c r="O331" s="345"/>
      <c r="P331" s="345"/>
      <c r="Q331" s="345"/>
      <c r="R331" s="345"/>
      <c r="S331" s="345"/>
      <c r="T331" s="345"/>
      <c r="U331" s="345"/>
      <c r="V331" s="345"/>
      <c r="W331" s="345"/>
      <c r="X331" s="345"/>
      <c r="Y331" s="345"/>
      <c r="Z331" s="345"/>
      <c r="AA331" s="345"/>
      <c r="AB331" s="345"/>
      <c r="AC331" s="345"/>
      <c r="AD331" s="345"/>
    </row>
    <row r="332" spans="1:30" ht="18" customHeight="1">
      <c r="A332" s="90"/>
      <c r="B332" s="107"/>
      <c r="C332" s="108"/>
      <c r="D332" s="42" t="s">
        <v>338</v>
      </c>
      <c r="E332" s="43" t="s">
        <v>182</v>
      </c>
      <c r="F332" s="44" t="s">
        <v>169</v>
      </c>
      <c r="G332" s="62">
        <v>1</v>
      </c>
      <c r="H332" s="163">
        <v>45</v>
      </c>
      <c r="I332" s="164">
        <v>30</v>
      </c>
      <c r="J332" s="106">
        <v>37</v>
      </c>
      <c r="K332" s="87">
        <f t="shared" si="20"/>
        <v>1.2</v>
      </c>
      <c r="L332" s="87">
        <f t="shared" si="21"/>
        <v>1.2</v>
      </c>
      <c r="M332" s="46">
        <f t="shared" si="22"/>
        <v>81</v>
      </c>
      <c r="N332" s="345"/>
      <c r="O332" s="345"/>
      <c r="P332" s="345"/>
      <c r="Q332" s="345"/>
      <c r="R332" s="345"/>
      <c r="S332" s="345"/>
      <c r="T332" s="345"/>
      <c r="U332" s="345"/>
      <c r="V332" s="345"/>
      <c r="W332" s="345"/>
      <c r="X332" s="345"/>
      <c r="Y332" s="345"/>
      <c r="Z332" s="345"/>
      <c r="AA332" s="345"/>
      <c r="AB332" s="345"/>
      <c r="AC332" s="345"/>
      <c r="AD332" s="345"/>
    </row>
    <row r="333" spans="1:30" ht="18" customHeight="1">
      <c r="A333" s="121"/>
      <c r="B333" s="107"/>
      <c r="C333" s="108"/>
      <c r="D333" s="42" t="s">
        <v>339</v>
      </c>
      <c r="E333" s="43" t="s">
        <v>161</v>
      </c>
      <c r="F333" s="44" t="s">
        <v>183</v>
      </c>
      <c r="G333" s="62">
        <v>1</v>
      </c>
      <c r="H333" s="163">
        <v>30</v>
      </c>
      <c r="I333" s="164">
        <v>60</v>
      </c>
      <c r="J333" s="106">
        <v>39</v>
      </c>
      <c r="K333" s="87">
        <f t="shared" si="20"/>
        <v>1.2</v>
      </c>
      <c r="L333" s="87">
        <f t="shared" si="21"/>
        <v>1.2</v>
      </c>
      <c r="M333" s="46">
        <f t="shared" si="22"/>
        <v>90</v>
      </c>
      <c r="N333" s="355"/>
      <c r="O333" s="355"/>
      <c r="P333" s="355"/>
      <c r="Q333" s="355"/>
      <c r="R333" s="355"/>
      <c r="S333" s="355"/>
      <c r="T333" s="355"/>
      <c r="U333" s="355"/>
      <c r="V333" s="355"/>
      <c r="W333" s="355"/>
      <c r="X333" s="355"/>
      <c r="Y333" s="355"/>
      <c r="Z333" s="355"/>
      <c r="AA333" s="355"/>
      <c r="AB333" s="355"/>
      <c r="AC333" s="355"/>
      <c r="AD333" s="355"/>
    </row>
    <row r="334" spans="1:30" ht="18" customHeight="1">
      <c r="A334" s="121"/>
      <c r="B334" s="107"/>
      <c r="C334" s="108"/>
      <c r="D334" s="42"/>
      <c r="E334" s="43" t="s">
        <v>218</v>
      </c>
      <c r="F334" s="44" t="s">
        <v>183</v>
      </c>
      <c r="G334" s="227"/>
      <c r="H334" s="228"/>
      <c r="I334" s="229"/>
      <c r="J334" s="106"/>
      <c r="K334" s="87">
        <f t="shared" si="20"/>
        <v>0</v>
      </c>
      <c r="L334" s="87">
        <f t="shared" si="21"/>
        <v>0</v>
      </c>
      <c r="M334" s="46">
        <f t="shared" si="22"/>
        <v>0</v>
      </c>
      <c r="N334" s="355"/>
      <c r="O334" s="355"/>
      <c r="P334" s="355"/>
      <c r="Q334" s="355"/>
      <c r="R334" s="355"/>
      <c r="S334" s="355"/>
      <c r="T334" s="355"/>
      <c r="U334" s="355"/>
      <c r="V334" s="355"/>
      <c r="W334" s="355"/>
      <c r="X334" s="355"/>
      <c r="Y334" s="355"/>
      <c r="Z334" s="355"/>
      <c r="AA334" s="355"/>
      <c r="AB334" s="355"/>
      <c r="AC334" s="355"/>
      <c r="AD334" s="355"/>
    </row>
    <row r="335" spans="1:30" s="206" customFormat="1" ht="18" customHeight="1">
      <c r="A335" s="121"/>
      <c r="B335" s="107"/>
      <c r="C335" s="108"/>
      <c r="D335" s="42"/>
      <c r="E335" s="43" t="s">
        <v>408</v>
      </c>
      <c r="F335" s="44" t="s">
        <v>382</v>
      </c>
      <c r="G335" s="230">
        <v>2</v>
      </c>
      <c r="H335" s="163">
        <v>45</v>
      </c>
      <c r="I335" s="164">
        <v>30</v>
      </c>
      <c r="J335" s="106">
        <v>40</v>
      </c>
      <c r="K335" s="87">
        <f t="shared" si="20"/>
        <v>1.2</v>
      </c>
      <c r="L335" s="87">
        <f t="shared" si="21"/>
        <v>1.2</v>
      </c>
      <c r="M335" s="46">
        <f t="shared" si="22"/>
        <v>81</v>
      </c>
      <c r="N335" s="355"/>
      <c r="O335" s="355"/>
      <c r="P335" s="355"/>
      <c r="Q335" s="355"/>
      <c r="R335" s="355"/>
      <c r="S335" s="355"/>
      <c r="T335" s="355"/>
      <c r="U335" s="355"/>
      <c r="V335" s="355"/>
      <c r="W335" s="355"/>
      <c r="X335" s="355"/>
      <c r="Y335" s="355"/>
      <c r="Z335" s="355"/>
      <c r="AA335" s="355"/>
      <c r="AB335" s="355"/>
      <c r="AC335" s="355"/>
      <c r="AD335" s="355"/>
    </row>
    <row r="336" spans="1:30" ht="18" customHeight="1">
      <c r="A336" s="121"/>
      <c r="B336" s="107"/>
      <c r="C336" s="108"/>
      <c r="D336" s="42"/>
      <c r="E336" s="43" t="s">
        <v>399</v>
      </c>
      <c r="F336" s="44" t="s">
        <v>202</v>
      </c>
      <c r="G336" s="62">
        <v>2</v>
      </c>
      <c r="H336" s="163">
        <v>45</v>
      </c>
      <c r="I336" s="164">
        <v>30</v>
      </c>
      <c r="J336" s="106">
        <v>40</v>
      </c>
      <c r="K336" s="87">
        <f t="shared" si="20"/>
        <v>1.2</v>
      </c>
      <c r="L336" s="87">
        <f t="shared" si="21"/>
        <v>1.2</v>
      </c>
      <c r="M336" s="46">
        <f t="shared" si="22"/>
        <v>81</v>
      </c>
      <c r="N336" s="355"/>
      <c r="O336" s="355"/>
      <c r="P336" s="355"/>
      <c r="Q336" s="355"/>
      <c r="R336" s="355"/>
      <c r="S336" s="355"/>
      <c r="T336" s="355"/>
      <c r="U336" s="355"/>
      <c r="V336" s="355"/>
      <c r="W336" s="355"/>
      <c r="X336" s="355"/>
      <c r="Y336" s="355"/>
      <c r="Z336" s="355"/>
      <c r="AA336" s="355"/>
      <c r="AB336" s="355"/>
      <c r="AC336" s="355"/>
      <c r="AD336" s="355"/>
    </row>
    <row r="337" spans="1:30" s="206" customFormat="1" ht="18" customHeight="1">
      <c r="A337" s="121"/>
      <c r="B337" s="107"/>
      <c r="C337" s="108"/>
      <c r="D337" s="42"/>
      <c r="E337" s="43" t="s">
        <v>399</v>
      </c>
      <c r="F337" s="44" t="s">
        <v>237</v>
      </c>
      <c r="G337" s="62">
        <v>2</v>
      </c>
      <c r="H337" s="163">
        <v>45</v>
      </c>
      <c r="I337" s="164">
        <v>30</v>
      </c>
      <c r="J337" s="106">
        <v>40</v>
      </c>
      <c r="K337" s="87">
        <f t="shared" si="20"/>
        <v>1.2</v>
      </c>
      <c r="L337" s="87">
        <f t="shared" si="21"/>
        <v>1.2</v>
      </c>
      <c r="M337" s="46">
        <f t="shared" si="22"/>
        <v>81</v>
      </c>
      <c r="N337" s="355"/>
      <c r="O337" s="355"/>
      <c r="P337" s="355"/>
      <c r="Q337" s="355"/>
      <c r="R337" s="355"/>
      <c r="S337" s="355"/>
      <c r="T337" s="355"/>
      <c r="U337" s="355"/>
      <c r="V337" s="355"/>
      <c r="W337" s="355"/>
      <c r="X337" s="355"/>
      <c r="Y337" s="355"/>
      <c r="Z337" s="355"/>
      <c r="AA337" s="355"/>
      <c r="AB337" s="355"/>
      <c r="AC337" s="355"/>
      <c r="AD337" s="355"/>
    </row>
    <row r="338" spans="1:30" ht="18" customHeight="1">
      <c r="A338" s="121"/>
      <c r="B338" s="107"/>
      <c r="C338" s="108"/>
      <c r="D338" s="42"/>
      <c r="E338" s="43" t="s">
        <v>399</v>
      </c>
      <c r="F338" s="44" t="s">
        <v>280</v>
      </c>
      <c r="G338" s="62">
        <v>2</v>
      </c>
      <c r="H338" s="163">
        <v>45</v>
      </c>
      <c r="I338" s="164">
        <v>30</v>
      </c>
      <c r="J338" s="106">
        <v>40</v>
      </c>
      <c r="K338" s="87">
        <f t="shared" si="20"/>
        <v>1.2</v>
      </c>
      <c r="L338" s="87">
        <f t="shared" si="21"/>
        <v>1.2</v>
      </c>
      <c r="M338" s="46">
        <f t="shared" si="22"/>
        <v>81</v>
      </c>
      <c r="N338" s="355"/>
      <c r="O338" s="355"/>
      <c r="P338" s="355"/>
      <c r="Q338" s="355"/>
      <c r="R338" s="355"/>
      <c r="S338" s="355"/>
      <c r="T338" s="355"/>
      <c r="U338" s="355"/>
      <c r="V338" s="355"/>
      <c r="W338" s="355"/>
      <c r="X338" s="355"/>
      <c r="Y338" s="355"/>
      <c r="Z338" s="355"/>
      <c r="AA338" s="355"/>
      <c r="AB338" s="355"/>
      <c r="AC338" s="355"/>
      <c r="AD338" s="355"/>
    </row>
    <row r="339" spans="1:30" s="225" customFormat="1" ht="18" customHeight="1">
      <c r="A339" s="121"/>
      <c r="B339" s="107"/>
      <c r="C339" s="108"/>
      <c r="D339" s="42"/>
      <c r="E339" s="207" t="s">
        <v>395</v>
      </c>
      <c r="F339" s="208" t="s">
        <v>205</v>
      </c>
      <c r="G339" s="308">
        <v>2</v>
      </c>
      <c r="H339" s="232"/>
      <c r="I339" s="231"/>
      <c r="J339" s="212">
        <v>28</v>
      </c>
      <c r="K339" s="306">
        <v>0</v>
      </c>
      <c r="L339" s="306">
        <v>0</v>
      </c>
      <c r="M339" s="307">
        <v>14</v>
      </c>
      <c r="N339" s="355"/>
      <c r="O339" s="355"/>
      <c r="P339" s="355"/>
      <c r="Q339" s="355"/>
      <c r="R339" s="355"/>
      <c r="S339" s="355"/>
      <c r="T339" s="355"/>
      <c r="U339" s="355"/>
      <c r="V339" s="355"/>
      <c r="W339" s="355"/>
      <c r="X339" s="355"/>
      <c r="Y339" s="355"/>
      <c r="Z339" s="355"/>
      <c r="AA339" s="355"/>
      <c r="AB339" s="355"/>
      <c r="AC339" s="355"/>
      <c r="AD339" s="355"/>
    </row>
    <row r="340" spans="1:30" ht="18" customHeight="1">
      <c r="A340" s="90"/>
      <c r="B340" s="107"/>
      <c r="C340" s="108"/>
      <c r="D340" s="42"/>
      <c r="E340" s="43" t="s">
        <v>161</v>
      </c>
      <c r="F340" s="44" t="s">
        <v>423</v>
      </c>
      <c r="G340" s="62">
        <v>2</v>
      </c>
      <c r="H340" s="163">
        <v>30</v>
      </c>
      <c r="I340" s="164">
        <v>60</v>
      </c>
      <c r="J340" s="106">
        <v>40</v>
      </c>
      <c r="K340" s="87">
        <f t="shared" si="20"/>
        <v>1.2</v>
      </c>
      <c r="L340" s="87">
        <f t="shared" si="21"/>
        <v>1.2</v>
      </c>
      <c r="M340" s="46">
        <f t="shared" si="22"/>
        <v>90</v>
      </c>
      <c r="N340" s="345"/>
      <c r="O340" s="345"/>
      <c r="P340" s="345"/>
      <c r="Q340" s="345"/>
      <c r="R340" s="345"/>
      <c r="S340" s="345"/>
      <c r="T340" s="345"/>
      <c r="U340" s="345"/>
      <c r="V340" s="345"/>
      <c r="W340" s="345"/>
      <c r="X340" s="345"/>
      <c r="Y340" s="345"/>
      <c r="Z340" s="345"/>
      <c r="AA340" s="345"/>
      <c r="AB340" s="345"/>
      <c r="AC340" s="345"/>
      <c r="AD340" s="345"/>
    </row>
    <row r="341" spans="1:30" ht="18" customHeight="1">
      <c r="A341" s="90"/>
      <c r="B341" s="107"/>
      <c r="C341" s="108"/>
      <c r="D341" s="42"/>
      <c r="E341" s="43" t="s">
        <v>161</v>
      </c>
      <c r="F341" s="44" t="s">
        <v>426</v>
      </c>
      <c r="G341" s="62">
        <v>2</v>
      </c>
      <c r="H341" s="163">
        <v>30</v>
      </c>
      <c r="I341" s="164">
        <v>60</v>
      </c>
      <c r="J341" s="106">
        <v>40</v>
      </c>
      <c r="K341" s="87">
        <f t="shared" si="20"/>
        <v>1.2</v>
      </c>
      <c r="L341" s="87">
        <f t="shared" si="21"/>
        <v>1.2</v>
      </c>
      <c r="M341" s="46">
        <f t="shared" si="22"/>
        <v>90</v>
      </c>
      <c r="N341" s="345"/>
      <c r="O341" s="345"/>
      <c r="P341" s="345"/>
      <c r="Q341" s="345"/>
      <c r="R341" s="345"/>
      <c r="S341" s="345"/>
      <c r="T341" s="345"/>
      <c r="U341" s="345"/>
      <c r="V341" s="345"/>
      <c r="W341" s="345"/>
      <c r="X341" s="345"/>
      <c r="Y341" s="345"/>
      <c r="Z341" s="345"/>
      <c r="AA341" s="345"/>
      <c r="AB341" s="345"/>
      <c r="AC341" s="345"/>
      <c r="AD341" s="345"/>
    </row>
    <row r="342" spans="1:30" s="262" customFormat="1" ht="18" hidden="1" customHeight="1">
      <c r="A342" s="121"/>
      <c r="B342" s="107"/>
      <c r="C342" s="108"/>
      <c r="D342" s="42"/>
      <c r="E342" s="43"/>
      <c r="F342" s="44"/>
      <c r="G342" s="62"/>
      <c r="H342" s="187"/>
      <c r="I342" s="188"/>
      <c r="J342" s="106"/>
      <c r="K342" s="87"/>
      <c r="L342" s="87"/>
      <c r="M342" s="46"/>
      <c r="N342" s="355"/>
      <c r="O342" s="355"/>
      <c r="P342" s="355"/>
      <c r="Q342" s="355"/>
      <c r="R342" s="355"/>
      <c r="S342" s="355"/>
      <c r="T342" s="355"/>
      <c r="U342" s="355"/>
      <c r="V342" s="355"/>
      <c r="W342" s="355"/>
      <c r="X342" s="355"/>
      <c r="Y342" s="355"/>
      <c r="Z342" s="355"/>
      <c r="AA342" s="355"/>
      <c r="AB342" s="355"/>
      <c r="AC342" s="355"/>
      <c r="AD342" s="355"/>
    </row>
    <row r="343" spans="1:30" s="262" customFormat="1" ht="18" hidden="1" customHeight="1">
      <c r="A343" s="121"/>
      <c r="B343" s="107"/>
      <c r="C343" s="108"/>
      <c r="D343" s="42"/>
      <c r="E343" s="43"/>
      <c r="F343" s="44"/>
      <c r="G343" s="62"/>
      <c r="H343" s="187"/>
      <c r="I343" s="188"/>
      <c r="J343" s="106"/>
      <c r="K343" s="87"/>
      <c r="L343" s="87"/>
      <c r="M343" s="46"/>
      <c r="N343" s="355"/>
      <c r="O343" s="355"/>
      <c r="P343" s="355"/>
      <c r="Q343" s="355"/>
      <c r="R343" s="355"/>
      <c r="S343" s="355"/>
      <c r="T343" s="355"/>
      <c r="U343" s="355"/>
      <c r="V343" s="355"/>
      <c r="W343" s="355"/>
      <c r="X343" s="355"/>
      <c r="Y343" s="355"/>
      <c r="Z343" s="355"/>
      <c r="AA343" s="355"/>
      <c r="AB343" s="355"/>
      <c r="AC343" s="355"/>
      <c r="AD343" s="355"/>
    </row>
    <row r="344" spans="1:30" s="262" customFormat="1" ht="18" hidden="1" customHeight="1">
      <c r="A344" s="121"/>
      <c r="B344" s="107"/>
      <c r="C344" s="108"/>
      <c r="D344" s="42"/>
      <c r="E344" s="43"/>
      <c r="F344" s="44"/>
      <c r="G344" s="62"/>
      <c r="H344" s="187"/>
      <c r="I344" s="188"/>
      <c r="J344" s="106"/>
      <c r="K344" s="87"/>
      <c r="L344" s="87"/>
      <c r="M344" s="46"/>
      <c r="N344" s="355"/>
      <c r="O344" s="355"/>
      <c r="P344" s="355"/>
      <c r="Q344" s="355"/>
      <c r="R344" s="355"/>
      <c r="S344" s="355"/>
      <c r="T344" s="355"/>
      <c r="U344" s="355"/>
      <c r="V344" s="355"/>
      <c r="W344" s="355"/>
      <c r="X344" s="355"/>
      <c r="Y344" s="355"/>
      <c r="Z344" s="355"/>
      <c r="AA344" s="355"/>
      <c r="AB344" s="355"/>
      <c r="AC344" s="355"/>
      <c r="AD344" s="355"/>
    </row>
    <row r="345" spans="1:30" ht="18" hidden="1" customHeight="1">
      <c r="A345" s="121"/>
      <c r="B345" s="107"/>
      <c r="C345" s="108"/>
      <c r="D345" s="42"/>
      <c r="E345" s="43"/>
      <c r="F345" s="44"/>
      <c r="G345" s="62"/>
      <c r="H345" s="187"/>
      <c r="I345" s="188"/>
      <c r="J345" s="106"/>
      <c r="K345" s="87">
        <f t="shared" si="20"/>
        <v>0</v>
      </c>
      <c r="L345" s="87">
        <f t="shared" si="21"/>
        <v>0</v>
      </c>
      <c r="M345" s="46">
        <f t="shared" si="22"/>
        <v>0</v>
      </c>
      <c r="N345" s="355"/>
      <c r="O345" s="355"/>
      <c r="P345" s="355"/>
      <c r="Q345" s="355"/>
      <c r="R345" s="355"/>
      <c r="S345" s="355"/>
      <c r="T345" s="355"/>
      <c r="U345" s="355"/>
      <c r="V345" s="355"/>
      <c r="W345" s="355"/>
      <c r="X345" s="355"/>
      <c r="Y345" s="355"/>
      <c r="Z345" s="355"/>
      <c r="AA345" s="355"/>
      <c r="AB345" s="355"/>
      <c r="AC345" s="355"/>
      <c r="AD345" s="355"/>
    </row>
    <row r="346" spans="1:30" ht="18" hidden="1" customHeight="1">
      <c r="A346" s="90"/>
      <c r="B346" s="107"/>
      <c r="C346" s="108"/>
      <c r="D346" s="42"/>
      <c r="E346" s="43"/>
      <c r="F346" s="44"/>
      <c r="G346" s="160"/>
      <c r="H346" s="167"/>
      <c r="I346" s="168"/>
      <c r="J346" s="169"/>
      <c r="K346" s="87">
        <f t="shared" si="20"/>
        <v>0</v>
      </c>
      <c r="L346" s="87">
        <f t="shared" si="21"/>
        <v>0</v>
      </c>
      <c r="M346" s="46">
        <f t="shared" si="22"/>
        <v>0</v>
      </c>
      <c r="N346" s="345"/>
      <c r="O346" s="345"/>
      <c r="P346" s="345"/>
      <c r="Q346" s="345"/>
      <c r="R346" s="345"/>
      <c r="S346" s="345"/>
      <c r="T346" s="345"/>
      <c r="U346" s="345"/>
      <c r="V346" s="345"/>
      <c r="W346" s="345"/>
      <c r="X346" s="345"/>
      <c r="Y346" s="345"/>
      <c r="Z346" s="345"/>
      <c r="AA346" s="345"/>
      <c r="AB346" s="345"/>
      <c r="AC346" s="345"/>
      <c r="AD346" s="345"/>
    </row>
    <row r="347" spans="1:30" ht="18" customHeight="1">
      <c r="A347" s="104">
        <v>18</v>
      </c>
      <c r="B347" s="60" t="s">
        <v>110</v>
      </c>
      <c r="C347" s="61" t="s">
        <v>111</v>
      </c>
      <c r="D347" s="42">
        <v>20200090201</v>
      </c>
      <c r="E347" s="43" t="s">
        <v>196</v>
      </c>
      <c r="F347" s="44" t="s">
        <v>197</v>
      </c>
      <c r="G347" s="158">
        <v>1</v>
      </c>
      <c r="H347" s="144">
        <v>45</v>
      </c>
      <c r="I347" s="157"/>
      <c r="J347" s="106">
        <v>58</v>
      </c>
      <c r="K347" s="87">
        <f t="shared" si="20"/>
        <v>1.2</v>
      </c>
      <c r="L347" s="87">
        <f t="shared" si="21"/>
        <v>0</v>
      </c>
      <c r="M347" s="46">
        <f t="shared" si="22"/>
        <v>54</v>
      </c>
      <c r="N347" s="349">
        <v>89.5</v>
      </c>
      <c r="O347" s="351"/>
      <c r="P347" s="353">
        <f>SUM(M347:M369)+N347+O347</f>
        <v>1191</v>
      </c>
      <c r="Q347" s="351">
        <v>0</v>
      </c>
      <c r="R347" s="353">
        <v>35</v>
      </c>
      <c r="S347" s="347">
        <v>450</v>
      </c>
      <c r="T347" s="351">
        <v>450</v>
      </c>
      <c r="U347" s="347">
        <v>112</v>
      </c>
      <c r="V347" s="380">
        <v>112</v>
      </c>
      <c r="W347" s="347">
        <v>56</v>
      </c>
      <c r="X347" s="351">
        <v>56</v>
      </c>
      <c r="Y347" s="353">
        <f>ROUND((P347-T347),1)</f>
        <v>741</v>
      </c>
      <c r="Z347" s="392">
        <v>-112</v>
      </c>
      <c r="AA347" s="392">
        <v>-21</v>
      </c>
      <c r="AB347" s="393"/>
      <c r="AC347" s="398">
        <f>SUM(Y347:AA369)</f>
        <v>608</v>
      </c>
      <c r="AD347" s="83"/>
    </row>
    <row r="348" spans="1:30" ht="18" customHeight="1">
      <c r="A348" s="90"/>
      <c r="B348" s="107"/>
      <c r="C348" s="108"/>
      <c r="D348" s="42">
        <v>20200090201</v>
      </c>
      <c r="E348" s="43" t="s">
        <v>198</v>
      </c>
      <c r="F348" s="44" t="s">
        <v>197</v>
      </c>
      <c r="G348" s="158">
        <v>1</v>
      </c>
      <c r="H348" s="144"/>
      <c r="I348" s="157">
        <v>60</v>
      </c>
      <c r="J348" s="106">
        <v>29</v>
      </c>
      <c r="K348" s="87">
        <f t="shared" si="20"/>
        <v>0</v>
      </c>
      <c r="L348" s="87">
        <f t="shared" si="21"/>
        <v>1</v>
      </c>
      <c r="M348" s="46">
        <f t="shared" si="22"/>
        <v>45</v>
      </c>
      <c r="N348" s="345"/>
      <c r="O348" s="345"/>
      <c r="P348" s="345"/>
      <c r="Q348" s="345"/>
      <c r="R348" s="345"/>
      <c r="S348" s="345"/>
      <c r="T348" s="345"/>
      <c r="U348" s="345"/>
      <c r="V348" s="345"/>
      <c r="W348" s="345"/>
      <c r="X348" s="345"/>
      <c r="Y348" s="345"/>
      <c r="Z348" s="345"/>
      <c r="AA348" s="345"/>
      <c r="AB348" s="345"/>
      <c r="AC348" s="345"/>
      <c r="AD348" s="83"/>
    </row>
    <row r="349" spans="1:30" ht="18" customHeight="1">
      <c r="A349" s="90"/>
      <c r="B349" s="107"/>
      <c r="C349" s="108"/>
      <c r="D349" s="42">
        <v>20200090201</v>
      </c>
      <c r="E349" s="43" t="s">
        <v>198</v>
      </c>
      <c r="F349" s="44" t="s">
        <v>197</v>
      </c>
      <c r="G349" s="158">
        <v>1</v>
      </c>
      <c r="H349" s="144"/>
      <c r="I349" s="157">
        <v>60</v>
      </c>
      <c r="J349" s="106">
        <v>29</v>
      </c>
      <c r="K349" s="87">
        <f t="shared" si="20"/>
        <v>0</v>
      </c>
      <c r="L349" s="87">
        <f t="shared" si="21"/>
        <v>1</v>
      </c>
      <c r="M349" s="46">
        <f t="shared" si="22"/>
        <v>45</v>
      </c>
      <c r="N349" s="345"/>
      <c r="O349" s="345"/>
      <c r="P349" s="345"/>
      <c r="Q349" s="345"/>
      <c r="R349" s="345"/>
      <c r="S349" s="345"/>
      <c r="T349" s="345"/>
      <c r="U349" s="345"/>
      <c r="V349" s="345"/>
      <c r="W349" s="345"/>
      <c r="X349" s="345"/>
      <c r="Y349" s="345"/>
      <c r="Z349" s="345"/>
      <c r="AA349" s="345"/>
      <c r="AB349" s="345"/>
      <c r="AC349" s="345"/>
      <c r="AD349" s="83"/>
    </row>
    <row r="350" spans="1:30" ht="18" customHeight="1">
      <c r="A350" s="90"/>
      <c r="B350" s="107"/>
      <c r="C350" s="108"/>
      <c r="D350" s="42">
        <v>71400119916</v>
      </c>
      <c r="E350" s="43" t="s">
        <v>161</v>
      </c>
      <c r="F350" s="44" t="s">
        <v>199</v>
      </c>
      <c r="G350" s="158">
        <v>1</v>
      </c>
      <c r="H350" s="144">
        <v>30</v>
      </c>
      <c r="I350" s="157">
        <v>60</v>
      </c>
      <c r="J350" s="106">
        <v>52</v>
      </c>
      <c r="K350" s="87">
        <f t="shared" si="20"/>
        <v>1.2</v>
      </c>
      <c r="L350" s="87">
        <f t="shared" si="21"/>
        <v>1.2</v>
      </c>
      <c r="M350" s="46">
        <f t="shared" si="22"/>
        <v>90</v>
      </c>
      <c r="N350" s="345"/>
      <c r="O350" s="345"/>
      <c r="P350" s="345"/>
      <c r="Q350" s="345"/>
      <c r="R350" s="345"/>
      <c r="S350" s="345"/>
      <c r="T350" s="345"/>
      <c r="U350" s="345"/>
      <c r="V350" s="345"/>
      <c r="W350" s="345"/>
      <c r="X350" s="345"/>
      <c r="Y350" s="345"/>
      <c r="Z350" s="345"/>
      <c r="AA350" s="345"/>
      <c r="AB350" s="345"/>
      <c r="AC350" s="345"/>
      <c r="AD350" s="83"/>
    </row>
    <row r="351" spans="1:30" ht="18" customHeight="1">
      <c r="A351" s="90"/>
      <c r="B351" s="107"/>
      <c r="C351" s="108"/>
      <c r="D351" s="42">
        <v>71400119910</v>
      </c>
      <c r="E351" s="43" t="s">
        <v>161</v>
      </c>
      <c r="F351" s="44" t="s">
        <v>200</v>
      </c>
      <c r="G351" s="158">
        <v>1</v>
      </c>
      <c r="H351" s="144">
        <v>30</v>
      </c>
      <c r="I351" s="157">
        <v>60</v>
      </c>
      <c r="J351" s="106">
        <v>52</v>
      </c>
      <c r="K351" s="87">
        <f t="shared" si="20"/>
        <v>1.2</v>
      </c>
      <c r="L351" s="87">
        <f t="shared" si="21"/>
        <v>1.2</v>
      </c>
      <c r="M351" s="46">
        <f t="shared" si="22"/>
        <v>90</v>
      </c>
      <c r="N351" s="345"/>
      <c r="O351" s="345"/>
      <c r="P351" s="345"/>
      <c r="Q351" s="345"/>
      <c r="R351" s="345"/>
      <c r="S351" s="345"/>
      <c r="T351" s="345"/>
      <c r="U351" s="345"/>
      <c r="V351" s="345"/>
      <c r="W351" s="345"/>
      <c r="X351" s="345"/>
      <c r="Y351" s="345"/>
      <c r="Z351" s="345"/>
      <c r="AA351" s="345"/>
      <c r="AB351" s="345"/>
      <c r="AC351" s="345"/>
      <c r="AD351" s="83"/>
    </row>
    <row r="352" spans="1:30" ht="18" customHeight="1">
      <c r="A352" s="90"/>
      <c r="B352" s="107"/>
      <c r="C352" s="108"/>
      <c r="D352" s="42">
        <v>20200015201</v>
      </c>
      <c r="E352" s="43" t="s">
        <v>201</v>
      </c>
      <c r="F352" s="44" t="s">
        <v>202</v>
      </c>
      <c r="G352" s="158">
        <v>1</v>
      </c>
      <c r="H352" s="144">
        <v>45</v>
      </c>
      <c r="I352" s="157">
        <v>30</v>
      </c>
      <c r="J352" s="106">
        <v>34</v>
      </c>
      <c r="K352" s="87">
        <f t="shared" si="20"/>
        <v>1</v>
      </c>
      <c r="L352" s="87">
        <f t="shared" si="21"/>
        <v>1.1000000000000001</v>
      </c>
      <c r="M352" s="46">
        <f t="shared" si="22"/>
        <v>69.8</v>
      </c>
      <c r="N352" s="345"/>
      <c r="O352" s="345"/>
      <c r="P352" s="345"/>
      <c r="Q352" s="345"/>
      <c r="R352" s="345"/>
      <c r="S352" s="345"/>
      <c r="T352" s="345"/>
      <c r="U352" s="345"/>
      <c r="V352" s="345"/>
      <c r="W352" s="345"/>
      <c r="X352" s="345"/>
      <c r="Y352" s="345"/>
      <c r="Z352" s="345"/>
      <c r="AA352" s="345"/>
      <c r="AB352" s="345"/>
      <c r="AC352" s="345"/>
      <c r="AD352" s="83"/>
    </row>
    <row r="353" spans="1:30" ht="18" customHeight="1">
      <c r="A353" s="90"/>
      <c r="B353" s="107"/>
      <c r="C353" s="108"/>
      <c r="D353" s="42">
        <v>21100149201</v>
      </c>
      <c r="E353" s="43" t="s">
        <v>203</v>
      </c>
      <c r="F353" s="44" t="s">
        <v>194</v>
      </c>
      <c r="G353" s="158">
        <v>1</v>
      </c>
      <c r="H353" s="144">
        <v>60</v>
      </c>
      <c r="I353" s="157">
        <v>30</v>
      </c>
      <c r="J353" s="106">
        <v>34</v>
      </c>
      <c r="K353" s="87">
        <f t="shared" si="20"/>
        <v>1</v>
      </c>
      <c r="L353" s="87">
        <f t="shared" si="21"/>
        <v>1.1000000000000001</v>
      </c>
      <c r="M353" s="46">
        <f t="shared" si="22"/>
        <v>84.8</v>
      </c>
      <c r="N353" s="345"/>
      <c r="O353" s="345"/>
      <c r="P353" s="345"/>
      <c r="Q353" s="345"/>
      <c r="R353" s="345"/>
      <c r="S353" s="345"/>
      <c r="T353" s="345"/>
      <c r="U353" s="345"/>
      <c r="V353" s="345"/>
      <c r="W353" s="345"/>
      <c r="X353" s="345"/>
      <c r="Y353" s="345"/>
      <c r="Z353" s="345"/>
      <c r="AA353" s="345"/>
      <c r="AB353" s="345"/>
      <c r="AC353" s="345"/>
      <c r="AD353" s="83"/>
    </row>
    <row r="354" spans="1:30" ht="18" customHeight="1">
      <c r="A354" s="90"/>
      <c r="B354" s="107"/>
      <c r="C354" s="108"/>
      <c r="D354" s="42">
        <v>21100151901</v>
      </c>
      <c r="E354" s="43" t="s">
        <v>204</v>
      </c>
      <c r="F354" s="44" t="s">
        <v>205</v>
      </c>
      <c r="G354" s="158">
        <v>1</v>
      </c>
      <c r="H354" s="144">
        <v>45</v>
      </c>
      <c r="I354" s="157">
        <v>30</v>
      </c>
      <c r="J354" s="106">
        <v>28</v>
      </c>
      <c r="K354" s="87">
        <f t="shared" si="20"/>
        <v>1</v>
      </c>
      <c r="L354" s="87">
        <f t="shared" si="21"/>
        <v>1</v>
      </c>
      <c r="M354" s="46">
        <f t="shared" si="22"/>
        <v>67.5</v>
      </c>
      <c r="N354" s="345"/>
      <c r="O354" s="345"/>
      <c r="P354" s="345"/>
      <c r="Q354" s="345"/>
      <c r="R354" s="345"/>
      <c r="S354" s="345"/>
      <c r="T354" s="345"/>
      <c r="U354" s="345"/>
      <c r="V354" s="345"/>
      <c r="W354" s="345"/>
      <c r="X354" s="345"/>
      <c r="Y354" s="345"/>
      <c r="Z354" s="345"/>
      <c r="AA354" s="345"/>
      <c r="AB354" s="345"/>
      <c r="AC354" s="345"/>
      <c r="AD354" s="83"/>
    </row>
    <row r="355" spans="1:30" ht="18" customHeight="1">
      <c r="A355" s="90"/>
      <c r="B355" s="107"/>
      <c r="C355" s="108"/>
      <c r="D355" s="42">
        <v>21100093907</v>
      </c>
      <c r="E355" s="43" t="s">
        <v>45</v>
      </c>
      <c r="F355" s="44" t="s">
        <v>206</v>
      </c>
      <c r="G355" s="158">
        <v>1</v>
      </c>
      <c r="H355" s="144">
        <v>15</v>
      </c>
      <c r="I355" s="157">
        <v>30</v>
      </c>
      <c r="J355" s="106">
        <v>42</v>
      </c>
      <c r="K355" s="87">
        <f t="shared" si="20"/>
        <v>1.2</v>
      </c>
      <c r="L355" s="87">
        <f t="shared" si="21"/>
        <v>1.2</v>
      </c>
      <c r="M355" s="46">
        <f t="shared" si="22"/>
        <v>45</v>
      </c>
      <c r="N355" s="345"/>
      <c r="O355" s="345"/>
      <c r="P355" s="345"/>
      <c r="Q355" s="345"/>
      <c r="R355" s="345"/>
      <c r="S355" s="345"/>
      <c r="T355" s="345"/>
      <c r="U355" s="345"/>
      <c r="V355" s="345"/>
      <c r="W355" s="345"/>
      <c r="X355" s="345"/>
      <c r="Y355" s="345"/>
      <c r="Z355" s="345"/>
      <c r="AA355" s="345"/>
      <c r="AB355" s="345"/>
      <c r="AC355" s="345"/>
      <c r="AD355" s="83"/>
    </row>
    <row r="356" spans="1:30" ht="18" customHeight="1">
      <c r="A356" s="90"/>
      <c r="B356" s="107"/>
      <c r="C356" s="108"/>
      <c r="D356" s="42"/>
      <c r="E356" s="43" t="s">
        <v>218</v>
      </c>
      <c r="F356" s="44" t="s">
        <v>202</v>
      </c>
      <c r="G356" s="158"/>
      <c r="H356" s="144"/>
      <c r="I356" s="157"/>
      <c r="J356" s="106"/>
      <c r="K356" s="87">
        <f t="shared" si="20"/>
        <v>0</v>
      </c>
      <c r="L356" s="87">
        <f t="shared" si="21"/>
        <v>0</v>
      </c>
      <c r="M356" s="46">
        <f t="shared" si="22"/>
        <v>0</v>
      </c>
      <c r="N356" s="345"/>
      <c r="O356" s="345"/>
      <c r="P356" s="345"/>
      <c r="Q356" s="345"/>
      <c r="R356" s="345"/>
      <c r="S356" s="345"/>
      <c r="T356" s="345"/>
      <c r="U356" s="345"/>
      <c r="V356" s="345"/>
      <c r="W356" s="345"/>
      <c r="X356" s="345"/>
      <c r="Y356" s="345"/>
      <c r="Z356" s="345"/>
      <c r="AA356" s="345"/>
      <c r="AB356" s="345"/>
      <c r="AC356" s="345"/>
      <c r="AD356" s="83"/>
    </row>
    <row r="357" spans="1:30" s="262" customFormat="1" ht="18" customHeight="1">
      <c r="A357" s="121"/>
      <c r="B357" s="107"/>
      <c r="C357" s="108"/>
      <c r="D357" s="43"/>
      <c r="E357" s="207" t="s">
        <v>411</v>
      </c>
      <c r="F357" s="208" t="s">
        <v>197</v>
      </c>
      <c r="G357" s="209">
        <v>2</v>
      </c>
      <c r="H357" s="210">
        <v>15</v>
      </c>
      <c r="I357" s="211"/>
      <c r="J357" s="212">
        <v>40</v>
      </c>
      <c r="K357" s="306">
        <v>1.2</v>
      </c>
      <c r="L357" s="306">
        <v>0</v>
      </c>
      <c r="M357" s="307">
        <f t="shared" si="22"/>
        <v>18</v>
      </c>
      <c r="N357" s="355"/>
      <c r="O357" s="355"/>
      <c r="P357" s="355"/>
      <c r="Q357" s="355"/>
      <c r="R357" s="355"/>
      <c r="S357" s="355"/>
      <c r="T357" s="355"/>
      <c r="U357" s="355"/>
      <c r="V357" s="355"/>
      <c r="W357" s="355"/>
      <c r="X357" s="355"/>
      <c r="Y357" s="355"/>
      <c r="Z357" s="355"/>
      <c r="AA357" s="355"/>
      <c r="AB357" s="355"/>
      <c r="AC357" s="355"/>
      <c r="AD357" s="83"/>
    </row>
    <row r="358" spans="1:30" ht="18" customHeight="1">
      <c r="A358" s="121"/>
      <c r="B358" s="107"/>
      <c r="C358" s="108"/>
      <c r="D358" s="43"/>
      <c r="E358" s="207" t="s">
        <v>190</v>
      </c>
      <c r="F358" s="208" t="s">
        <v>341</v>
      </c>
      <c r="G358" s="209">
        <v>1</v>
      </c>
      <c r="H358" s="210"/>
      <c r="I358" s="211"/>
      <c r="J358" s="212">
        <v>34</v>
      </c>
      <c r="K358" s="306">
        <f t="shared" si="20"/>
        <v>0</v>
      </c>
      <c r="L358" s="306">
        <f t="shared" si="21"/>
        <v>0</v>
      </c>
      <c r="M358" s="307">
        <f t="shared" si="22"/>
        <v>17</v>
      </c>
      <c r="N358" s="355"/>
      <c r="O358" s="355"/>
      <c r="P358" s="355"/>
      <c r="Q358" s="355"/>
      <c r="R358" s="355"/>
      <c r="S358" s="355"/>
      <c r="T358" s="355"/>
      <c r="U358" s="355"/>
      <c r="V358" s="355"/>
      <c r="W358" s="355"/>
      <c r="X358" s="355"/>
      <c r="Y358" s="355"/>
      <c r="Z358" s="355"/>
      <c r="AA358" s="355"/>
      <c r="AB358" s="355"/>
      <c r="AC358" s="355"/>
      <c r="AD358" s="83"/>
    </row>
    <row r="359" spans="1:30" s="262" customFormat="1" ht="18" customHeight="1">
      <c r="A359" s="121"/>
      <c r="B359" s="107"/>
      <c r="C359" s="108"/>
      <c r="D359" s="43"/>
      <c r="E359" s="207" t="s">
        <v>190</v>
      </c>
      <c r="F359" s="208" t="s">
        <v>382</v>
      </c>
      <c r="G359" s="209">
        <v>1</v>
      </c>
      <c r="H359" s="210"/>
      <c r="I359" s="211"/>
      <c r="J359" s="212">
        <v>40</v>
      </c>
      <c r="K359" s="306">
        <v>0</v>
      </c>
      <c r="L359" s="306">
        <v>0</v>
      </c>
      <c r="M359" s="307">
        <v>20</v>
      </c>
      <c r="N359" s="355"/>
      <c r="O359" s="355"/>
      <c r="P359" s="355"/>
      <c r="Q359" s="355"/>
      <c r="R359" s="355"/>
      <c r="S359" s="355"/>
      <c r="T359" s="355"/>
      <c r="U359" s="355"/>
      <c r="V359" s="355"/>
      <c r="W359" s="355"/>
      <c r="X359" s="355"/>
      <c r="Y359" s="355"/>
      <c r="Z359" s="355"/>
      <c r="AA359" s="355"/>
      <c r="AB359" s="355"/>
      <c r="AC359" s="355"/>
      <c r="AD359" s="83"/>
    </row>
    <row r="360" spans="1:30" ht="18" customHeight="1">
      <c r="A360" s="121"/>
      <c r="B360" s="107"/>
      <c r="C360" s="108"/>
      <c r="D360" s="43"/>
      <c r="E360" s="43" t="s">
        <v>201</v>
      </c>
      <c r="F360" s="44" t="s">
        <v>402</v>
      </c>
      <c r="G360" s="158">
        <v>2</v>
      </c>
      <c r="H360" s="189">
        <v>30</v>
      </c>
      <c r="I360" s="190">
        <v>60</v>
      </c>
      <c r="J360" s="106">
        <v>40</v>
      </c>
      <c r="K360" s="87">
        <f t="shared" si="20"/>
        <v>1.2</v>
      </c>
      <c r="L360" s="87">
        <f t="shared" si="21"/>
        <v>1.2</v>
      </c>
      <c r="M360" s="46">
        <f t="shared" si="22"/>
        <v>90</v>
      </c>
      <c r="N360" s="355"/>
      <c r="O360" s="355"/>
      <c r="P360" s="355"/>
      <c r="Q360" s="355"/>
      <c r="R360" s="355"/>
      <c r="S360" s="355"/>
      <c r="T360" s="355"/>
      <c r="U360" s="355"/>
      <c r="V360" s="355"/>
      <c r="W360" s="355"/>
      <c r="X360" s="355"/>
      <c r="Y360" s="355"/>
      <c r="Z360" s="355"/>
      <c r="AA360" s="355"/>
      <c r="AB360" s="355"/>
      <c r="AC360" s="355"/>
      <c r="AD360" s="83"/>
    </row>
    <row r="361" spans="1:30" ht="18" customHeight="1">
      <c r="A361" s="121"/>
      <c r="B361" s="107"/>
      <c r="C361" s="108"/>
      <c r="D361" s="43"/>
      <c r="E361" s="43" t="s">
        <v>403</v>
      </c>
      <c r="F361" s="44" t="s">
        <v>194</v>
      </c>
      <c r="G361" s="158">
        <v>2</v>
      </c>
      <c r="H361" s="189">
        <v>15</v>
      </c>
      <c r="I361" s="190">
        <v>30</v>
      </c>
      <c r="J361" s="106">
        <v>34</v>
      </c>
      <c r="K361" s="87">
        <f t="shared" si="20"/>
        <v>1</v>
      </c>
      <c r="L361" s="87">
        <f t="shared" si="21"/>
        <v>1.1000000000000001</v>
      </c>
      <c r="M361" s="46">
        <f t="shared" si="22"/>
        <v>39.799999999999997</v>
      </c>
      <c r="N361" s="355"/>
      <c r="O361" s="355"/>
      <c r="P361" s="355"/>
      <c r="Q361" s="355"/>
      <c r="R361" s="355"/>
      <c r="S361" s="355"/>
      <c r="T361" s="355"/>
      <c r="U361" s="355"/>
      <c r="V361" s="355"/>
      <c r="W361" s="355"/>
      <c r="X361" s="355"/>
      <c r="Y361" s="355"/>
      <c r="Z361" s="355"/>
      <c r="AA361" s="355"/>
      <c r="AB361" s="355"/>
      <c r="AC361" s="355"/>
      <c r="AD361" s="83"/>
    </row>
    <row r="362" spans="1:30" s="206" customFormat="1" ht="18" customHeight="1">
      <c r="A362" s="121"/>
      <c r="B362" s="107"/>
      <c r="C362" s="108"/>
      <c r="D362" s="43"/>
      <c r="E362" s="43" t="s">
        <v>403</v>
      </c>
      <c r="F362" s="44" t="s">
        <v>195</v>
      </c>
      <c r="G362" s="158">
        <v>2</v>
      </c>
      <c r="H362" s="189">
        <v>15</v>
      </c>
      <c r="I362" s="190">
        <v>30</v>
      </c>
      <c r="J362" s="106">
        <v>40</v>
      </c>
      <c r="K362" s="87">
        <f t="shared" si="20"/>
        <v>1.2</v>
      </c>
      <c r="L362" s="87">
        <f t="shared" si="21"/>
        <v>1.2</v>
      </c>
      <c r="M362" s="46">
        <f t="shared" si="22"/>
        <v>45</v>
      </c>
      <c r="N362" s="355"/>
      <c r="O362" s="355"/>
      <c r="P362" s="355"/>
      <c r="Q362" s="355"/>
      <c r="R362" s="355"/>
      <c r="S362" s="355"/>
      <c r="T362" s="355"/>
      <c r="U362" s="355"/>
      <c r="V362" s="355"/>
      <c r="W362" s="355"/>
      <c r="X362" s="355"/>
      <c r="Y362" s="355"/>
      <c r="Z362" s="355"/>
      <c r="AA362" s="355"/>
      <c r="AB362" s="355"/>
      <c r="AC362" s="355"/>
      <c r="AD362" s="83"/>
    </row>
    <row r="363" spans="1:30" s="206" customFormat="1" ht="18" customHeight="1">
      <c r="A363" s="121"/>
      <c r="B363" s="107"/>
      <c r="C363" s="108"/>
      <c r="D363" s="43"/>
      <c r="E363" s="43" t="s">
        <v>403</v>
      </c>
      <c r="F363" s="44" t="s">
        <v>209</v>
      </c>
      <c r="G363" s="158">
        <v>2</v>
      </c>
      <c r="H363" s="189">
        <v>15</v>
      </c>
      <c r="I363" s="190"/>
      <c r="J363" s="106">
        <v>30</v>
      </c>
      <c r="K363" s="87">
        <f t="shared" si="20"/>
        <v>1</v>
      </c>
      <c r="L363" s="87">
        <f t="shared" si="21"/>
        <v>0</v>
      </c>
      <c r="M363" s="46">
        <f t="shared" si="22"/>
        <v>15</v>
      </c>
      <c r="N363" s="355"/>
      <c r="O363" s="355"/>
      <c r="P363" s="355"/>
      <c r="Q363" s="355"/>
      <c r="R363" s="355"/>
      <c r="S363" s="355"/>
      <c r="T363" s="355"/>
      <c r="U363" s="355"/>
      <c r="V363" s="355"/>
      <c r="W363" s="355"/>
      <c r="X363" s="355"/>
      <c r="Y363" s="355"/>
      <c r="Z363" s="355"/>
      <c r="AA363" s="355"/>
      <c r="AB363" s="355"/>
      <c r="AC363" s="355"/>
      <c r="AD363" s="83"/>
    </row>
    <row r="364" spans="1:30" ht="18" customHeight="1">
      <c r="A364" s="121"/>
      <c r="B364" s="107"/>
      <c r="C364" s="108"/>
      <c r="D364" s="43"/>
      <c r="E364" s="43" t="s">
        <v>404</v>
      </c>
      <c r="F364" s="44" t="s">
        <v>209</v>
      </c>
      <c r="G364" s="158">
        <v>2</v>
      </c>
      <c r="H364" s="189"/>
      <c r="I364" s="190">
        <v>30</v>
      </c>
      <c r="J364" s="106">
        <v>30</v>
      </c>
      <c r="K364" s="87">
        <f t="shared" si="20"/>
        <v>0</v>
      </c>
      <c r="L364" s="87">
        <f t="shared" si="21"/>
        <v>1.1000000000000001</v>
      </c>
      <c r="M364" s="46">
        <f t="shared" si="22"/>
        <v>24.8</v>
      </c>
      <c r="N364" s="355"/>
      <c r="O364" s="355"/>
      <c r="P364" s="355"/>
      <c r="Q364" s="355"/>
      <c r="R364" s="355"/>
      <c r="S364" s="355"/>
      <c r="T364" s="355"/>
      <c r="U364" s="355"/>
      <c r="V364" s="355"/>
      <c r="W364" s="355"/>
      <c r="X364" s="355"/>
      <c r="Y364" s="355"/>
      <c r="Z364" s="355"/>
      <c r="AA364" s="355"/>
      <c r="AB364" s="355"/>
      <c r="AC364" s="355"/>
      <c r="AD364" s="83"/>
    </row>
    <row r="365" spans="1:30" s="206" customFormat="1" ht="18" customHeight="1">
      <c r="A365" s="121"/>
      <c r="B365" s="107"/>
      <c r="C365" s="108"/>
      <c r="D365" s="43"/>
      <c r="E365" s="43" t="s">
        <v>405</v>
      </c>
      <c r="F365" s="44" t="s">
        <v>209</v>
      </c>
      <c r="G365" s="158">
        <v>2</v>
      </c>
      <c r="H365" s="189"/>
      <c r="I365" s="190">
        <v>30</v>
      </c>
      <c r="J365" s="106">
        <v>30</v>
      </c>
      <c r="K365" s="87">
        <f t="shared" si="20"/>
        <v>0</v>
      </c>
      <c r="L365" s="87">
        <f t="shared" si="21"/>
        <v>1.1000000000000001</v>
      </c>
      <c r="M365" s="46">
        <f t="shared" si="22"/>
        <v>24.8</v>
      </c>
      <c r="N365" s="355"/>
      <c r="O365" s="355"/>
      <c r="P365" s="355"/>
      <c r="Q365" s="355"/>
      <c r="R365" s="355"/>
      <c r="S365" s="355"/>
      <c r="T365" s="355"/>
      <c r="U365" s="355"/>
      <c r="V365" s="355"/>
      <c r="W365" s="355"/>
      <c r="X365" s="355"/>
      <c r="Y365" s="355"/>
      <c r="Z365" s="355"/>
      <c r="AA365" s="355"/>
      <c r="AB365" s="355"/>
      <c r="AC365" s="355"/>
      <c r="AD365" s="83"/>
    </row>
    <row r="366" spans="1:30" ht="15.75" customHeight="1">
      <c r="A366" s="90"/>
      <c r="B366" s="107"/>
      <c r="C366" s="108"/>
      <c r="D366" s="158"/>
      <c r="E366" s="43" t="s">
        <v>533</v>
      </c>
      <c r="F366" s="44" t="s">
        <v>197</v>
      </c>
      <c r="G366" s="158">
        <v>2</v>
      </c>
      <c r="H366" s="158">
        <v>30</v>
      </c>
      <c r="I366" s="158"/>
      <c r="J366" s="106">
        <v>54</v>
      </c>
      <c r="K366" s="87">
        <f t="shared" si="20"/>
        <v>1.2</v>
      </c>
      <c r="L366" s="87">
        <f t="shared" si="21"/>
        <v>0</v>
      </c>
      <c r="M366" s="46">
        <f t="shared" si="22"/>
        <v>36</v>
      </c>
      <c r="N366" s="345"/>
      <c r="O366" s="345"/>
      <c r="P366" s="345"/>
      <c r="Q366" s="345"/>
      <c r="R366" s="345"/>
      <c r="S366" s="345"/>
      <c r="T366" s="345"/>
      <c r="U366" s="345"/>
      <c r="V366" s="345"/>
      <c r="W366" s="345"/>
      <c r="X366" s="345"/>
      <c r="Y366" s="345"/>
      <c r="Z366" s="345"/>
      <c r="AA366" s="345"/>
      <c r="AB366" s="345"/>
      <c r="AC366" s="345"/>
      <c r="AD366" s="83"/>
    </row>
    <row r="367" spans="1:30" s="225" customFormat="1" ht="15.75" customHeight="1">
      <c r="A367" s="121"/>
      <c r="B367" s="107"/>
      <c r="C367" s="108"/>
      <c r="D367" s="158"/>
      <c r="E367" s="43" t="s">
        <v>532</v>
      </c>
      <c r="F367" s="44" t="s">
        <v>197</v>
      </c>
      <c r="G367" s="158">
        <v>2</v>
      </c>
      <c r="H367" s="158"/>
      <c r="I367" s="158">
        <v>60</v>
      </c>
      <c r="J367" s="106">
        <v>27</v>
      </c>
      <c r="K367" s="309">
        <f t="shared" si="20"/>
        <v>0</v>
      </c>
      <c r="L367" s="309">
        <f t="shared" si="21"/>
        <v>1</v>
      </c>
      <c r="M367" s="310">
        <f t="shared" si="22"/>
        <v>45</v>
      </c>
      <c r="N367" s="355"/>
      <c r="O367" s="355"/>
      <c r="P367" s="355"/>
      <c r="Q367" s="355"/>
      <c r="R367" s="355"/>
      <c r="S367" s="355"/>
      <c r="T367" s="355"/>
      <c r="U367" s="355"/>
      <c r="V367" s="355"/>
      <c r="W367" s="355"/>
      <c r="X367" s="355"/>
      <c r="Y367" s="355"/>
      <c r="Z367" s="355"/>
      <c r="AA367" s="355"/>
      <c r="AB367" s="355"/>
      <c r="AC367" s="355"/>
      <c r="AD367" s="83"/>
    </row>
    <row r="368" spans="1:30" s="225" customFormat="1" ht="15.75" customHeight="1">
      <c r="A368" s="121"/>
      <c r="B368" s="107"/>
      <c r="C368" s="108"/>
      <c r="D368" s="158"/>
      <c r="E368" s="43" t="s">
        <v>531</v>
      </c>
      <c r="F368" s="44" t="s">
        <v>197</v>
      </c>
      <c r="G368" s="158">
        <v>2</v>
      </c>
      <c r="H368" s="158"/>
      <c r="I368" s="158">
        <v>60</v>
      </c>
      <c r="J368" s="106">
        <v>27</v>
      </c>
      <c r="K368" s="309">
        <f t="shared" si="20"/>
        <v>0</v>
      </c>
      <c r="L368" s="309">
        <f t="shared" si="21"/>
        <v>1</v>
      </c>
      <c r="M368" s="310">
        <f t="shared" si="22"/>
        <v>45</v>
      </c>
      <c r="N368" s="355"/>
      <c r="O368" s="355"/>
      <c r="P368" s="355"/>
      <c r="Q368" s="355"/>
      <c r="R368" s="355"/>
      <c r="S368" s="355"/>
      <c r="T368" s="355"/>
      <c r="U368" s="355"/>
      <c r="V368" s="355"/>
      <c r="W368" s="355"/>
      <c r="X368" s="355"/>
      <c r="Y368" s="355"/>
      <c r="Z368" s="355"/>
      <c r="AA368" s="355"/>
      <c r="AB368" s="355"/>
      <c r="AC368" s="355"/>
      <c r="AD368" s="83"/>
    </row>
    <row r="369" spans="1:30" s="225" customFormat="1" ht="15.75" customHeight="1">
      <c r="A369" s="121"/>
      <c r="B369" s="107"/>
      <c r="C369" s="108"/>
      <c r="D369" s="158"/>
      <c r="E369" s="43" t="s">
        <v>161</v>
      </c>
      <c r="F369" s="44" t="s">
        <v>451</v>
      </c>
      <c r="G369" s="233">
        <v>2</v>
      </c>
      <c r="H369" s="233">
        <v>30</v>
      </c>
      <c r="I369" s="233">
        <v>60</v>
      </c>
      <c r="J369" s="234">
        <v>40</v>
      </c>
      <c r="K369" s="87">
        <f t="shared" si="20"/>
        <v>1.2</v>
      </c>
      <c r="L369" s="87">
        <f t="shared" si="21"/>
        <v>1.2</v>
      </c>
      <c r="M369" s="46">
        <f t="shared" si="22"/>
        <v>90</v>
      </c>
      <c r="N369" s="355"/>
      <c r="O369" s="355"/>
      <c r="P369" s="355"/>
      <c r="Q369" s="355"/>
      <c r="R369" s="355"/>
      <c r="S369" s="355"/>
      <c r="T369" s="355"/>
      <c r="U369" s="355"/>
      <c r="V369" s="355"/>
      <c r="W369" s="355"/>
      <c r="X369" s="355"/>
      <c r="Y369" s="355"/>
      <c r="Z369" s="355"/>
      <c r="AA369" s="355"/>
      <c r="AB369" s="355"/>
      <c r="AC369" s="355"/>
      <c r="AD369" s="83"/>
    </row>
    <row r="370" spans="1:30" ht="18" customHeight="1">
      <c r="A370" s="104">
        <v>19</v>
      </c>
      <c r="B370" s="60" t="s">
        <v>112</v>
      </c>
      <c r="C370" s="61" t="s">
        <v>113</v>
      </c>
      <c r="D370" s="42">
        <v>20200010101</v>
      </c>
      <c r="E370" s="43" t="s">
        <v>528</v>
      </c>
      <c r="F370" s="44" t="s">
        <v>202</v>
      </c>
      <c r="G370" s="111">
        <v>1</v>
      </c>
      <c r="H370" s="140">
        <v>30</v>
      </c>
      <c r="I370" s="140">
        <v>0</v>
      </c>
      <c r="J370" s="106">
        <v>37</v>
      </c>
      <c r="K370" s="87">
        <f t="shared" si="20"/>
        <v>1.2</v>
      </c>
      <c r="L370" s="87">
        <f t="shared" si="21"/>
        <v>0</v>
      </c>
      <c r="M370" s="46">
        <f t="shared" si="22"/>
        <v>36</v>
      </c>
      <c r="N370" s="349">
        <v>67.5</v>
      </c>
      <c r="O370" s="351"/>
      <c r="P370" s="353">
        <f>SUM(M370:M383)+N370+O370</f>
        <v>919.5</v>
      </c>
      <c r="Q370" s="351">
        <v>0</v>
      </c>
      <c r="R370" s="353">
        <v>55</v>
      </c>
      <c r="S370" s="347">
        <v>450</v>
      </c>
      <c r="T370" s="351">
        <v>450</v>
      </c>
      <c r="U370" s="347">
        <v>112</v>
      </c>
      <c r="V370" s="380">
        <v>112</v>
      </c>
      <c r="W370" s="347">
        <v>56</v>
      </c>
      <c r="X370" s="351">
        <v>56</v>
      </c>
      <c r="Y370" s="353">
        <f>ROUND((P370-T370),1)</f>
        <v>469.5</v>
      </c>
      <c r="Z370" s="392">
        <f>IF(OR(SUM(V370:V383)="",SUM(Q370:Q383)=""),0,IF(OR(SUM(U370:U383)=320,SUM(V370:V383)&gt;0),ROUND((SUM(Q370:Q383)-SUM(V370:V383)),1),0))</f>
        <v>-112</v>
      </c>
      <c r="AA370" s="392">
        <f>IF(OR(SUM(X370:X383)="",SUM(R370:R383)=""),0,IF(OR(SUM(W370:W383)=160,SUM(X370:X383)&gt;0),ROUND((SUM(R370:R383)-SUM(X370:X383)),1),0))</f>
        <v>-1</v>
      </c>
      <c r="AB370" s="393"/>
      <c r="AC370" s="398">
        <f>SUM(Y370:AA383)</f>
        <v>356.5</v>
      </c>
      <c r="AD370" s="83"/>
    </row>
    <row r="371" spans="1:30" ht="18" customHeight="1">
      <c r="A371" s="90"/>
      <c r="B371" s="107"/>
      <c r="C371" s="108"/>
      <c r="D371" s="42">
        <v>20200010102</v>
      </c>
      <c r="E371" s="43" t="s">
        <v>236</v>
      </c>
      <c r="F371" s="44" t="s">
        <v>237</v>
      </c>
      <c r="G371" s="141">
        <v>1</v>
      </c>
      <c r="H371" s="142">
        <v>30</v>
      </c>
      <c r="I371" s="142">
        <v>0</v>
      </c>
      <c r="J371" s="106">
        <v>38</v>
      </c>
      <c r="K371" s="87">
        <f t="shared" si="20"/>
        <v>1.2</v>
      </c>
      <c r="L371" s="87">
        <f t="shared" si="21"/>
        <v>0</v>
      </c>
      <c r="M371" s="46">
        <f t="shared" si="22"/>
        <v>36</v>
      </c>
      <c r="N371" s="345"/>
      <c r="O371" s="345"/>
      <c r="P371" s="345"/>
      <c r="Q371" s="345"/>
      <c r="R371" s="345"/>
      <c r="S371" s="345"/>
      <c r="T371" s="345"/>
      <c r="U371" s="345"/>
      <c r="V371" s="345"/>
      <c r="W371" s="345"/>
      <c r="X371" s="345"/>
      <c r="Y371" s="345"/>
      <c r="Z371" s="345"/>
      <c r="AA371" s="345"/>
      <c r="AB371" s="345"/>
      <c r="AC371" s="345"/>
      <c r="AD371" s="83"/>
    </row>
    <row r="372" spans="1:30" ht="18" customHeight="1">
      <c r="A372" s="90"/>
      <c r="B372" s="107"/>
      <c r="C372" s="108"/>
      <c r="D372" s="42">
        <v>20200010103</v>
      </c>
      <c r="E372" s="43" t="s">
        <v>236</v>
      </c>
      <c r="F372" s="44" t="s">
        <v>209</v>
      </c>
      <c r="G372" s="141">
        <v>1</v>
      </c>
      <c r="H372" s="142">
        <v>30</v>
      </c>
      <c r="I372" s="142">
        <v>0</v>
      </c>
      <c r="J372" s="106">
        <v>65</v>
      </c>
      <c r="K372" s="87">
        <f t="shared" si="20"/>
        <v>1.3</v>
      </c>
      <c r="L372" s="87">
        <f t="shared" si="21"/>
        <v>0</v>
      </c>
      <c r="M372" s="46">
        <f t="shared" si="22"/>
        <v>39</v>
      </c>
      <c r="N372" s="345"/>
      <c r="O372" s="345"/>
      <c r="P372" s="345"/>
      <c r="Q372" s="345"/>
      <c r="R372" s="345"/>
      <c r="S372" s="345"/>
      <c r="T372" s="345"/>
      <c r="U372" s="345"/>
      <c r="V372" s="345"/>
      <c r="W372" s="345"/>
      <c r="X372" s="345"/>
      <c r="Y372" s="345"/>
      <c r="Z372" s="345"/>
      <c r="AA372" s="345"/>
      <c r="AB372" s="345"/>
      <c r="AC372" s="345"/>
      <c r="AD372" s="83"/>
    </row>
    <row r="373" spans="1:30" ht="18" customHeight="1">
      <c r="A373" s="90"/>
      <c r="B373" s="107"/>
      <c r="C373" s="108"/>
      <c r="D373" s="42">
        <v>21100009905</v>
      </c>
      <c r="E373" s="43" t="s">
        <v>192</v>
      </c>
      <c r="F373" s="44" t="s">
        <v>189</v>
      </c>
      <c r="G373" s="141">
        <v>1</v>
      </c>
      <c r="H373" s="142">
        <v>45</v>
      </c>
      <c r="I373" s="142">
        <v>30</v>
      </c>
      <c r="J373" s="106">
        <v>29</v>
      </c>
      <c r="K373" s="87">
        <f t="shared" si="20"/>
        <v>1</v>
      </c>
      <c r="L373" s="87">
        <f t="shared" si="21"/>
        <v>1</v>
      </c>
      <c r="M373" s="46">
        <f t="shared" si="22"/>
        <v>67.5</v>
      </c>
      <c r="N373" s="345"/>
      <c r="O373" s="345"/>
      <c r="P373" s="345"/>
      <c r="Q373" s="345"/>
      <c r="R373" s="345"/>
      <c r="S373" s="345"/>
      <c r="T373" s="345"/>
      <c r="U373" s="345"/>
      <c r="V373" s="345"/>
      <c r="W373" s="345"/>
      <c r="X373" s="345"/>
      <c r="Y373" s="345"/>
      <c r="Z373" s="345"/>
      <c r="AA373" s="345"/>
      <c r="AB373" s="345"/>
      <c r="AC373" s="345"/>
      <c r="AD373" s="83"/>
    </row>
    <row r="374" spans="1:30" ht="18" customHeight="1">
      <c r="A374" s="90"/>
      <c r="B374" s="107"/>
      <c r="C374" s="108"/>
      <c r="D374" s="42">
        <v>21100149002</v>
      </c>
      <c r="E374" s="43" t="s">
        <v>208</v>
      </c>
      <c r="F374" s="44" t="s">
        <v>195</v>
      </c>
      <c r="G374" s="141">
        <v>1</v>
      </c>
      <c r="H374" s="142">
        <v>15</v>
      </c>
      <c r="I374" s="142">
        <v>60</v>
      </c>
      <c r="J374" s="106">
        <v>44</v>
      </c>
      <c r="K374" s="87">
        <f t="shared" si="20"/>
        <v>1.2</v>
      </c>
      <c r="L374" s="87">
        <f t="shared" si="21"/>
        <v>1.2</v>
      </c>
      <c r="M374" s="46">
        <f t="shared" si="22"/>
        <v>72</v>
      </c>
      <c r="N374" s="345"/>
      <c r="O374" s="345"/>
      <c r="P374" s="345"/>
      <c r="Q374" s="345"/>
      <c r="R374" s="345"/>
      <c r="S374" s="345"/>
      <c r="T374" s="345"/>
      <c r="U374" s="345"/>
      <c r="V374" s="345"/>
      <c r="W374" s="345"/>
      <c r="X374" s="345"/>
      <c r="Y374" s="345"/>
      <c r="Z374" s="345"/>
      <c r="AA374" s="345"/>
      <c r="AB374" s="345"/>
      <c r="AC374" s="345"/>
      <c r="AD374" s="83"/>
    </row>
    <row r="375" spans="1:30" ht="18" customHeight="1">
      <c r="A375" s="90"/>
      <c r="B375" s="107"/>
      <c r="C375" s="108"/>
      <c r="D375" s="42">
        <v>21100151801</v>
      </c>
      <c r="E375" s="43" t="s">
        <v>208</v>
      </c>
      <c r="F375" s="44" t="s">
        <v>238</v>
      </c>
      <c r="G375" s="141">
        <v>1</v>
      </c>
      <c r="H375" s="142">
        <v>30</v>
      </c>
      <c r="I375" s="142">
        <v>30</v>
      </c>
      <c r="J375" s="106">
        <v>27</v>
      </c>
      <c r="K375" s="87">
        <f t="shared" si="20"/>
        <v>1</v>
      </c>
      <c r="L375" s="87">
        <f t="shared" si="21"/>
        <v>1</v>
      </c>
      <c r="M375" s="46">
        <f t="shared" si="22"/>
        <v>52.5</v>
      </c>
      <c r="N375" s="345"/>
      <c r="O375" s="345"/>
      <c r="P375" s="345"/>
      <c r="Q375" s="345"/>
      <c r="R375" s="345"/>
      <c r="S375" s="345"/>
      <c r="T375" s="345"/>
      <c r="U375" s="345"/>
      <c r="V375" s="345"/>
      <c r="W375" s="345"/>
      <c r="X375" s="345"/>
      <c r="Y375" s="345"/>
      <c r="Z375" s="345"/>
      <c r="AA375" s="345"/>
      <c r="AB375" s="345"/>
      <c r="AC375" s="345"/>
      <c r="AD375" s="83"/>
    </row>
    <row r="376" spans="1:30" ht="18" customHeight="1">
      <c r="A376" s="121"/>
      <c r="B376" s="107"/>
      <c r="C376" s="108"/>
      <c r="D376" s="42">
        <v>71400119903</v>
      </c>
      <c r="E376" s="43" t="s">
        <v>161</v>
      </c>
      <c r="F376" s="44" t="s">
        <v>239</v>
      </c>
      <c r="G376" s="141">
        <v>1</v>
      </c>
      <c r="H376" s="142">
        <v>30</v>
      </c>
      <c r="I376" s="142">
        <v>60</v>
      </c>
      <c r="J376" s="106">
        <v>45</v>
      </c>
      <c r="K376" s="87">
        <f t="shared" si="20"/>
        <v>1.2</v>
      </c>
      <c r="L376" s="87">
        <f t="shared" si="21"/>
        <v>1.2</v>
      </c>
      <c r="M376" s="46">
        <f t="shared" si="22"/>
        <v>90</v>
      </c>
      <c r="N376" s="355"/>
      <c r="O376" s="355"/>
      <c r="P376" s="355"/>
      <c r="Q376" s="355"/>
      <c r="R376" s="355"/>
      <c r="S376" s="355"/>
      <c r="T376" s="355"/>
      <c r="U376" s="355"/>
      <c r="V376" s="355"/>
      <c r="W376" s="355"/>
      <c r="X376" s="355"/>
      <c r="Y376" s="355"/>
      <c r="Z376" s="355"/>
      <c r="AA376" s="355"/>
      <c r="AB376" s="355"/>
      <c r="AC376" s="355"/>
      <c r="AD376" s="83"/>
    </row>
    <row r="377" spans="1:30" ht="18" customHeight="1">
      <c r="A377" s="121"/>
      <c r="B377" s="107"/>
      <c r="C377" s="108"/>
      <c r="D377" s="42"/>
      <c r="E377" s="43" t="s">
        <v>218</v>
      </c>
      <c r="F377" s="184" t="s">
        <v>195</v>
      </c>
      <c r="G377" s="141"/>
      <c r="H377" s="142"/>
      <c r="I377" s="142"/>
      <c r="J377" s="106"/>
      <c r="K377" s="87">
        <f t="shared" si="20"/>
        <v>0</v>
      </c>
      <c r="L377" s="87">
        <f t="shared" si="21"/>
        <v>0</v>
      </c>
      <c r="M377" s="46">
        <f t="shared" si="22"/>
        <v>0</v>
      </c>
      <c r="N377" s="355"/>
      <c r="O377" s="355"/>
      <c r="P377" s="355"/>
      <c r="Q377" s="355"/>
      <c r="R377" s="355"/>
      <c r="S377" s="355"/>
      <c r="T377" s="355"/>
      <c r="U377" s="355"/>
      <c r="V377" s="355"/>
      <c r="W377" s="355"/>
      <c r="X377" s="355"/>
      <c r="Y377" s="355"/>
      <c r="Z377" s="355"/>
      <c r="AA377" s="355"/>
      <c r="AB377" s="355"/>
      <c r="AC377" s="355"/>
      <c r="AD377" s="83"/>
    </row>
    <row r="378" spans="1:30" ht="18" customHeight="1">
      <c r="A378" s="121"/>
      <c r="B378" s="107"/>
      <c r="C378" s="108"/>
      <c r="D378" s="42"/>
      <c r="E378" s="43" t="s">
        <v>208</v>
      </c>
      <c r="F378" s="44" t="s">
        <v>280</v>
      </c>
      <c r="G378" s="141">
        <v>2</v>
      </c>
      <c r="H378" s="142">
        <v>15</v>
      </c>
      <c r="I378" s="142">
        <v>60</v>
      </c>
      <c r="J378" s="106">
        <v>40</v>
      </c>
      <c r="K378" s="87">
        <f t="shared" si="20"/>
        <v>1.2</v>
      </c>
      <c r="L378" s="87">
        <f t="shared" si="21"/>
        <v>1.2</v>
      </c>
      <c r="M378" s="46">
        <f t="shared" si="22"/>
        <v>72</v>
      </c>
      <c r="N378" s="355"/>
      <c r="O378" s="355"/>
      <c r="P378" s="355"/>
      <c r="Q378" s="355"/>
      <c r="R378" s="355"/>
      <c r="S378" s="355"/>
      <c r="T378" s="355"/>
      <c r="U378" s="355"/>
      <c r="V378" s="355"/>
      <c r="W378" s="355"/>
      <c r="X378" s="355"/>
      <c r="Y378" s="355"/>
      <c r="Z378" s="355"/>
      <c r="AA378" s="355"/>
      <c r="AB378" s="355"/>
      <c r="AC378" s="355"/>
      <c r="AD378" s="83"/>
    </row>
    <row r="379" spans="1:30" ht="18" customHeight="1">
      <c r="A379" s="121"/>
      <c r="B379" s="107"/>
      <c r="C379" s="108"/>
      <c r="D379" s="42"/>
      <c r="E379" s="43" t="s">
        <v>236</v>
      </c>
      <c r="F379" s="44" t="s">
        <v>406</v>
      </c>
      <c r="G379" s="141">
        <v>2</v>
      </c>
      <c r="H379" s="142">
        <v>30</v>
      </c>
      <c r="I379" s="142">
        <v>0</v>
      </c>
      <c r="J379" s="106">
        <v>40</v>
      </c>
      <c r="K379" s="87">
        <f t="shared" si="20"/>
        <v>1.2</v>
      </c>
      <c r="L379" s="87">
        <f t="shared" si="21"/>
        <v>0</v>
      </c>
      <c r="M379" s="46">
        <f t="shared" si="22"/>
        <v>36</v>
      </c>
      <c r="N379" s="355"/>
      <c r="O379" s="355"/>
      <c r="P379" s="355"/>
      <c r="Q379" s="355"/>
      <c r="R379" s="355"/>
      <c r="S379" s="355"/>
      <c r="T379" s="355"/>
      <c r="U379" s="355"/>
      <c r="V379" s="355"/>
      <c r="W379" s="355"/>
      <c r="X379" s="355"/>
      <c r="Y379" s="355"/>
      <c r="Z379" s="355"/>
      <c r="AA379" s="355"/>
      <c r="AB379" s="355"/>
      <c r="AC379" s="355"/>
      <c r="AD379" s="83"/>
    </row>
    <row r="380" spans="1:30" ht="18" customHeight="1">
      <c r="A380" s="121"/>
      <c r="B380" s="107"/>
      <c r="C380" s="108"/>
      <c r="D380" s="42"/>
      <c r="E380" s="43" t="s">
        <v>394</v>
      </c>
      <c r="F380" s="44" t="s">
        <v>195</v>
      </c>
      <c r="G380" s="141">
        <v>2</v>
      </c>
      <c r="H380" s="142">
        <v>45</v>
      </c>
      <c r="I380" s="142">
        <v>30</v>
      </c>
      <c r="J380" s="106">
        <v>38</v>
      </c>
      <c r="K380" s="87">
        <f t="shared" si="20"/>
        <v>1.2</v>
      </c>
      <c r="L380" s="87">
        <f t="shared" si="21"/>
        <v>1.2</v>
      </c>
      <c r="M380" s="46">
        <f t="shared" si="22"/>
        <v>81</v>
      </c>
      <c r="N380" s="355"/>
      <c r="O380" s="355"/>
      <c r="P380" s="355"/>
      <c r="Q380" s="355"/>
      <c r="R380" s="355"/>
      <c r="S380" s="355"/>
      <c r="T380" s="355"/>
      <c r="U380" s="355"/>
      <c r="V380" s="355"/>
      <c r="W380" s="355"/>
      <c r="X380" s="355"/>
      <c r="Y380" s="355"/>
      <c r="Z380" s="355"/>
      <c r="AA380" s="355"/>
      <c r="AB380" s="355"/>
      <c r="AC380" s="355"/>
      <c r="AD380" s="83"/>
    </row>
    <row r="381" spans="1:30" s="262" customFormat="1" ht="18" customHeight="1">
      <c r="A381" s="121"/>
      <c r="B381" s="107"/>
      <c r="C381" s="108"/>
      <c r="D381" s="42"/>
      <c r="E381" s="43" t="s">
        <v>161</v>
      </c>
      <c r="F381" s="44" t="s">
        <v>455</v>
      </c>
      <c r="G381" s="141">
        <v>2</v>
      </c>
      <c r="H381" s="142">
        <v>30</v>
      </c>
      <c r="I381" s="142">
        <v>60</v>
      </c>
      <c r="J381" s="106">
        <v>45</v>
      </c>
      <c r="K381" s="87">
        <v>1.2</v>
      </c>
      <c r="L381" s="87">
        <v>1.2</v>
      </c>
      <c r="M381" s="46">
        <v>90</v>
      </c>
      <c r="N381" s="355"/>
      <c r="O381" s="355"/>
      <c r="P381" s="355"/>
      <c r="Q381" s="355"/>
      <c r="R381" s="355"/>
      <c r="S381" s="355"/>
      <c r="T381" s="355"/>
      <c r="U381" s="355"/>
      <c r="V381" s="355"/>
      <c r="W381" s="355"/>
      <c r="X381" s="355"/>
      <c r="Y381" s="355"/>
      <c r="Z381" s="355"/>
      <c r="AA381" s="355"/>
      <c r="AB381" s="355"/>
      <c r="AC381" s="355"/>
      <c r="AD381" s="83"/>
    </row>
    <row r="382" spans="1:30" s="206" customFormat="1" ht="18" customHeight="1">
      <c r="A382" s="121"/>
      <c r="B382" s="107"/>
      <c r="C382" s="108"/>
      <c r="D382" s="42"/>
      <c r="E382" s="43" t="s">
        <v>161</v>
      </c>
      <c r="F382" s="44" t="s">
        <v>456</v>
      </c>
      <c r="G382" s="141">
        <v>2</v>
      </c>
      <c r="H382" s="142">
        <v>30</v>
      </c>
      <c r="I382" s="142">
        <v>60</v>
      </c>
      <c r="J382" s="106">
        <v>45</v>
      </c>
      <c r="K382" s="87">
        <v>1.2</v>
      </c>
      <c r="L382" s="87">
        <v>1.2</v>
      </c>
      <c r="M382" s="46">
        <v>90</v>
      </c>
      <c r="N382" s="355"/>
      <c r="O382" s="355"/>
      <c r="P382" s="355"/>
      <c r="Q382" s="355"/>
      <c r="R382" s="355"/>
      <c r="S382" s="355"/>
      <c r="T382" s="355"/>
      <c r="U382" s="355"/>
      <c r="V382" s="355"/>
      <c r="W382" s="355"/>
      <c r="X382" s="355"/>
      <c r="Y382" s="355"/>
      <c r="Z382" s="355"/>
      <c r="AA382" s="355"/>
      <c r="AB382" s="355"/>
      <c r="AC382" s="355"/>
      <c r="AD382" s="83"/>
    </row>
    <row r="383" spans="1:30" ht="18.75" customHeight="1">
      <c r="A383" s="121"/>
      <c r="B383" s="107"/>
      <c r="C383" s="108"/>
      <c r="D383" s="42"/>
      <c r="E383" s="43" t="s">
        <v>161</v>
      </c>
      <c r="F383" s="44" t="s">
        <v>456</v>
      </c>
      <c r="G383" s="141">
        <v>2</v>
      </c>
      <c r="H383" s="142">
        <v>30</v>
      </c>
      <c r="I383" s="142">
        <v>60</v>
      </c>
      <c r="J383" s="106">
        <v>45</v>
      </c>
      <c r="K383" s="87">
        <f t="shared" si="20"/>
        <v>1.2</v>
      </c>
      <c r="L383" s="87">
        <f t="shared" si="21"/>
        <v>1.2</v>
      </c>
      <c r="M383" s="46">
        <f t="shared" si="22"/>
        <v>90</v>
      </c>
      <c r="N383" s="355"/>
      <c r="O383" s="355"/>
      <c r="P383" s="355"/>
      <c r="Q383" s="355"/>
      <c r="R383" s="355"/>
      <c r="S383" s="355"/>
      <c r="T383" s="355"/>
      <c r="U383" s="355"/>
      <c r="V383" s="355"/>
      <c r="W383" s="355"/>
      <c r="X383" s="355"/>
      <c r="Y383" s="355"/>
      <c r="Z383" s="355"/>
      <c r="AA383" s="355"/>
      <c r="AB383" s="355"/>
      <c r="AC383" s="355"/>
      <c r="AD383" s="83"/>
    </row>
    <row r="384" spans="1:30" ht="18" customHeight="1">
      <c r="A384" s="104">
        <v>20</v>
      </c>
      <c r="B384" s="60" t="s">
        <v>114</v>
      </c>
      <c r="C384" s="61" t="s">
        <v>115</v>
      </c>
      <c r="D384" s="42">
        <v>21100010701</v>
      </c>
      <c r="E384" s="43" t="s">
        <v>259</v>
      </c>
      <c r="F384" s="44" t="s">
        <v>216</v>
      </c>
      <c r="G384" s="159">
        <v>1</v>
      </c>
      <c r="H384" s="144">
        <v>30</v>
      </c>
      <c r="I384" s="157">
        <v>30</v>
      </c>
      <c r="J384" s="106">
        <v>22</v>
      </c>
      <c r="K384" s="87">
        <f t="shared" si="20"/>
        <v>1</v>
      </c>
      <c r="L384" s="87">
        <f t="shared" si="21"/>
        <v>1</v>
      </c>
      <c r="M384" s="46">
        <f t="shared" si="22"/>
        <v>52.5</v>
      </c>
      <c r="N384" s="349">
        <v>67.5</v>
      </c>
      <c r="O384" s="351">
        <v>0</v>
      </c>
      <c r="P384" s="353">
        <f>SUM(M384:M405)+N384+O384</f>
        <v>1110.1999999999998</v>
      </c>
      <c r="Q384" s="351">
        <v>0</v>
      </c>
      <c r="R384" s="353">
        <v>45</v>
      </c>
      <c r="S384" s="347">
        <v>450</v>
      </c>
      <c r="T384" s="351">
        <f>450</f>
        <v>450</v>
      </c>
      <c r="U384" s="347">
        <v>112</v>
      </c>
      <c r="V384" s="380">
        <f>112</f>
        <v>112</v>
      </c>
      <c r="W384" s="347">
        <v>56</v>
      </c>
      <c r="X384" s="351">
        <f>56</f>
        <v>56</v>
      </c>
      <c r="Y384" s="353">
        <f>ROUND((P384-T384),1)</f>
        <v>660.2</v>
      </c>
      <c r="Z384" s="392">
        <f>IF(OR(SUM(V384:V405)="",SUM(Q384:Q405)=""),0,IF(OR(SUM(U384:U405)=320,SUM(V384:V405)&gt;0),ROUND((SUM(Q384:Q405)-SUM(V384:V405)),1),0))</f>
        <v>-112</v>
      </c>
      <c r="AA384" s="392">
        <f>IF(OR(SUM(X384:X405)="",SUM(R384:R405)=""),0,IF(OR(SUM(W384:W405)=160,SUM(X384:X405)&gt;0),ROUND((SUM(R384:R405)-SUM(X384:X405)),1),0))</f>
        <v>-11</v>
      </c>
      <c r="AB384" s="393"/>
      <c r="AC384" s="398">
        <f>SUM(Y384:AA405)</f>
        <v>537.20000000000005</v>
      </c>
      <c r="AD384" s="83"/>
    </row>
    <row r="385" spans="1:30" ht="18" customHeight="1">
      <c r="A385" s="90"/>
      <c r="B385" s="107"/>
      <c r="C385" s="108"/>
      <c r="D385" s="42">
        <v>20200010702</v>
      </c>
      <c r="E385" s="43" t="s">
        <v>259</v>
      </c>
      <c r="F385" s="44" t="s">
        <v>237</v>
      </c>
      <c r="G385" s="159">
        <v>1</v>
      </c>
      <c r="H385" s="144">
        <v>30</v>
      </c>
      <c r="I385" s="157">
        <v>30</v>
      </c>
      <c r="J385" s="106">
        <v>38</v>
      </c>
      <c r="K385" s="87">
        <f t="shared" si="20"/>
        <v>1.2</v>
      </c>
      <c r="L385" s="87">
        <f t="shared" si="21"/>
        <v>1.2</v>
      </c>
      <c r="M385" s="46">
        <f t="shared" si="22"/>
        <v>63</v>
      </c>
      <c r="N385" s="345"/>
      <c r="O385" s="345"/>
      <c r="P385" s="345"/>
      <c r="Q385" s="345"/>
      <c r="R385" s="345"/>
      <c r="S385" s="345"/>
      <c r="T385" s="345"/>
      <c r="U385" s="345"/>
      <c r="V385" s="345"/>
      <c r="W385" s="345"/>
      <c r="X385" s="345"/>
      <c r="Y385" s="345"/>
      <c r="Z385" s="345"/>
      <c r="AA385" s="345"/>
      <c r="AB385" s="345"/>
      <c r="AC385" s="345"/>
      <c r="AD385" s="83"/>
    </row>
    <row r="386" spans="1:30" ht="18" customHeight="1">
      <c r="A386" s="90"/>
      <c r="B386" s="107"/>
      <c r="C386" s="108"/>
      <c r="D386" s="42">
        <v>21100010702</v>
      </c>
      <c r="E386" s="43" t="s">
        <v>259</v>
      </c>
      <c r="F386" s="44" t="s">
        <v>260</v>
      </c>
      <c r="G386" s="159">
        <v>1</v>
      </c>
      <c r="H386" s="144">
        <v>30</v>
      </c>
      <c r="I386" s="157">
        <v>30</v>
      </c>
      <c r="J386" s="106">
        <v>53</v>
      </c>
      <c r="K386" s="87">
        <f t="shared" si="20"/>
        <v>1.2</v>
      </c>
      <c r="L386" s="87">
        <f t="shared" si="21"/>
        <v>1.2</v>
      </c>
      <c r="M386" s="46">
        <f t="shared" si="22"/>
        <v>63</v>
      </c>
      <c r="N386" s="345"/>
      <c r="O386" s="345"/>
      <c r="P386" s="345"/>
      <c r="Q386" s="345"/>
      <c r="R386" s="345"/>
      <c r="S386" s="345"/>
      <c r="T386" s="345"/>
      <c r="U386" s="345"/>
      <c r="V386" s="345"/>
      <c r="W386" s="345"/>
      <c r="X386" s="345"/>
      <c r="Y386" s="345"/>
      <c r="Z386" s="345"/>
      <c r="AA386" s="345"/>
      <c r="AB386" s="345"/>
      <c r="AC386" s="345"/>
      <c r="AD386" s="83"/>
    </row>
    <row r="387" spans="1:30" ht="18" customHeight="1">
      <c r="A387" s="90"/>
      <c r="B387" s="107"/>
      <c r="C387" s="108"/>
      <c r="D387" s="42">
        <v>50600115601</v>
      </c>
      <c r="E387" s="43" t="s">
        <v>261</v>
      </c>
      <c r="F387" s="44" t="s">
        <v>262</v>
      </c>
      <c r="G387" s="159">
        <v>1</v>
      </c>
      <c r="H387" s="144">
        <v>18</v>
      </c>
      <c r="I387" s="157"/>
      <c r="J387" s="106">
        <v>63</v>
      </c>
      <c r="K387" s="87">
        <f t="shared" si="20"/>
        <v>1.3</v>
      </c>
      <c r="L387" s="87">
        <f t="shared" si="21"/>
        <v>0</v>
      </c>
      <c r="M387" s="46">
        <f t="shared" si="22"/>
        <v>23.4</v>
      </c>
      <c r="N387" s="345"/>
      <c r="O387" s="345"/>
      <c r="P387" s="345"/>
      <c r="Q387" s="345"/>
      <c r="R387" s="345"/>
      <c r="S387" s="345"/>
      <c r="T387" s="345"/>
      <c r="U387" s="345"/>
      <c r="V387" s="345"/>
      <c r="W387" s="345"/>
      <c r="X387" s="345"/>
      <c r="Y387" s="345"/>
      <c r="Z387" s="345"/>
      <c r="AA387" s="345"/>
      <c r="AB387" s="345"/>
      <c r="AC387" s="345"/>
      <c r="AD387" s="83"/>
    </row>
    <row r="388" spans="1:30" ht="18" customHeight="1">
      <c r="A388" s="90"/>
      <c r="B388" s="107"/>
      <c r="C388" s="108"/>
      <c r="D388" s="42">
        <v>50600115601</v>
      </c>
      <c r="E388" s="43" t="s">
        <v>263</v>
      </c>
      <c r="F388" s="44" t="s">
        <v>264</v>
      </c>
      <c r="G388" s="159">
        <v>1</v>
      </c>
      <c r="H388" s="144"/>
      <c r="I388" s="157">
        <v>57</v>
      </c>
      <c r="J388" s="106">
        <v>27</v>
      </c>
      <c r="K388" s="87">
        <f t="shared" si="20"/>
        <v>0</v>
      </c>
      <c r="L388" s="87">
        <f t="shared" si="21"/>
        <v>1</v>
      </c>
      <c r="M388" s="46">
        <f t="shared" si="22"/>
        <v>42.8</v>
      </c>
      <c r="N388" s="345"/>
      <c r="O388" s="345"/>
      <c r="P388" s="345"/>
      <c r="Q388" s="345"/>
      <c r="R388" s="345"/>
      <c r="S388" s="345"/>
      <c r="T388" s="345"/>
      <c r="U388" s="345"/>
      <c r="V388" s="345"/>
      <c r="W388" s="345"/>
      <c r="X388" s="345"/>
      <c r="Y388" s="345"/>
      <c r="Z388" s="345"/>
      <c r="AA388" s="345"/>
      <c r="AB388" s="345"/>
      <c r="AC388" s="345"/>
      <c r="AD388" s="83"/>
    </row>
    <row r="389" spans="1:30" ht="18" customHeight="1">
      <c r="A389" s="90"/>
      <c r="B389" s="109"/>
      <c r="C389" s="108"/>
      <c r="D389" s="42">
        <v>50600115601</v>
      </c>
      <c r="E389" s="43" t="s">
        <v>263</v>
      </c>
      <c r="F389" s="44" t="s">
        <v>265</v>
      </c>
      <c r="G389" s="159">
        <v>1</v>
      </c>
      <c r="H389" s="144"/>
      <c r="I389" s="157">
        <v>57</v>
      </c>
      <c r="J389" s="106">
        <v>36</v>
      </c>
      <c r="K389" s="87">
        <f t="shared" si="20"/>
        <v>0</v>
      </c>
      <c r="L389" s="87">
        <f t="shared" si="21"/>
        <v>1.2</v>
      </c>
      <c r="M389" s="46">
        <f t="shared" si="22"/>
        <v>51.3</v>
      </c>
      <c r="N389" s="345"/>
      <c r="O389" s="345"/>
      <c r="P389" s="345"/>
      <c r="Q389" s="345"/>
      <c r="R389" s="345"/>
      <c r="S389" s="345"/>
      <c r="T389" s="345"/>
      <c r="U389" s="345"/>
      <c r="V389" s="345"/>
      <c r="W389" s="345"/>
      <c r="X389" s="345"/>
      <c r="Y389" s="345"/>
      <c r="Z389" s="345"/>
      <c r="AA389" s="345"/>
      <c r="AB389" s="345"/>
      <c r="AC389" s="345"/>
      <c r="AD389" s="83"/>
    </row>
    <row r="390" spans="1:30" ht="18" customHeight="1">
      <c r="A390" s="90"/>
      <c r="B390" s="107"/>
      <c r="C390" s="108"/>
      <c r="D390" s="42">
        <v>71400119917</v>
      </c>
      <c r="E390" s="43" t="s">
        <v>161</v>
      </c>
      <c r="F390" s="44" t="s">
        <v>266</v>
      </c>
      <c r="G390" s="159">
        <v>1</v>
      </c>
      <c r="H390" s="144">
        <v>30</v>
      </c>
      <c r="I390" s="157">
        <v>60</v>
      </c>
      <c r="J390" s="106">
        <v>47</v>
      </c>
      <c r="K390" s="87">
        <f t="shared" si="20"/>
        <v>1.2</v>
      </c>
      <c r="L390" s="87">
        <f t="shared" si="21"/>
        <v>1.2</v>
      </c>
      <c r="M390" s="46">
        <f t="shared" si="22"/>
        <v>90</v>
      </c>
      <c r="N390" s="345"/>
      <c r="O390" s="345"/>
      <c r="P390" s="345"/>
      <c r="Q390" s="345"/>
      <c r="R390" s="345"/>
      <c r="S390" s="345"/>
      <c r="T390" s="345"/>
      <c r="U390" s="345"/>
      <c r="V390" s="345"/>
      <c r="W390" s="345"/>
      <c r="X390" s="345"/>
      <c r="Y390" s="345"/>
      <c r="Z390" s="345"/>
      <c r="AA390" s="345"/>
      <c r="AB390" s="345"/>
      <c r="AC390" s="345"/>
      <c r="AD390" s="83"/>
    </row>
    <row r="391" spans="1:30" ht="18" customHeight="1">
      <c r="A391" s="121"/>
      <c r="B391" s="107"/>
      <c r="C391" s="108"/>
      <c r="D391" s="42">
        <v>20400156801</v>
      </c>
      <c r="E391" s="43" t="s">
        <v>267</v>
      </c>
      <c r="F391" s="44" t="s">
        <v>248</v>
      </c>
      <c r="G391" s="159">
        <v>1</v>
      </c>
      <c r="H391" s="144">
        <v>15</v>
      </c>
      <c r="I391" s="157">
        <v>60</v>
      </c>
      <c r="J391" s="106">
        <v>13</v>
      </c>
      <c r="K391" s="87">
        <f t="shared" si="20"/>
        <v>1</v>
      </c>
      <c r="L391" s="87">
        <f t="shared" si="21"/>
        <v>1</v>
      </c>
      <c r="M391" s="46">
        <f t="shared" si="22"/>
        <v>60</v>
      </c>
      <c r="N391" s="355"/>
      <c r="O391" s="355"/>
      <c r="P391" s="355"/>
      <c r="Q391" s="355"/>
      <c r="R391" s="355"/>
      <c r="S391" s="355"/>
      <c r="T391" s="355"/>
      <c r="U391" s="355"/>
      <c r="V391" s="355"/>
      <c r="W391" s="355"/>
      <c r="X391" s="355"/>
      <c r="Y391" s="355"/>
      <c r="Z391" s="355"/>
      <c r="AA391" s="355"/>
      <c r="AB391" s="355"/>
      <c r="AC391" s="355"/>
      <c r="AD391" s="83"/>
    </row>
    <row r="392" spans="1:30" ht="18" customHeight="1">
      <c r="A392" s="121"/>
      <c r="B392" s="107"/>
      <c r="C392" s="108"/>
      <c r="D392" s="42">
        <v>21100150901</v>
      </c>
      <c r="E392" s="207" t="s">
        <v>190</v>
      </c>
      <c r="F392" s="208" t="s">
        <v>216</v>
      </c>
      <c r="G392" s="218">
        <v>1</v>
      </c>
      <c r="H392" s="216"/>
      <c r="I392" s="217">
        <v>45</v>
      </c>
      <c r="J392" s="212">
        <v>22</v>
      </c>
      <c r="K392" s="87">
        <f t="shared" ref="K392:K455" si="23">IF(OR(LEFT(E392,2)="ĐA",LEFT(E392,2)="DA",LEFT(E392,5)="Đồ án",LEFT(E392,5)="Đồán ",LEFT(E392,9)="Sinh hoạt",LEFT(E392,9)="sinh hoạt",LEFT(E392,6)="Cố vấn",LEFT(E392,6)="cố vấn",LEFT(E392,4)="cvht",LEFT(E392,4)="CVHT",LEFT(E392,4)="shcn",LEFT(E392,4)="SHCN"),0,(IF(AND(H392&gt;0,J392&gt;0),IF(J392&gt;60,1.3,IF(J392&gt;35,1.2,1)),0)))</f>
        <v>0</v>
      </c>
      <c r="L392" s="87">
        <f t="shared" ref="L392:L455" si="24">IF(OR(LEFT(E392,2)="ĐA",LEFT(E392,2)="DA",LEFT(E392,5)="Đồ án",LEFT(E392,5)="Đồán "),0,IF(AND(J392&gt;0,I392&gt;0),IF(AND(OR(LEFT(E392,4)="GDQP",LEFT(E392,4)="gdqp",LEFT(E392,19)="Giáo dục quốc phòng"),J392&gt;50),1.3,IF(J392&gt;35,1.2,IF(J392&gt;29,1.1,1))),0))</f>
        <v>0</v>
      </c>
      <c r="M392" s="46">
        <f t="shared" ref="M392:M455" si="25">ROUND(IF(OR(LEFT(E392,2)="ĐA",LEFT(E392,2)="DA",LEFT(E392,5)="Đồ án",LEFT(E392,5)="Đồán "),J392*0.5,(IF(H392&gt;0,H392*K392,"0")+IF(I392&gt;0,(I392*0.75)*L392,"0"))),1)</f>
        <v>11</v>
      </c>
      <c r="N392" s="355"/>
      <c r="O392" s="355"/>
      <c r="P392" s="355"/>
      <c r="Q392" s="355"/>
      <c r="R392" s="355"/>
      <c r="S392" s="355"/>
      <c r="T392" s="355"/>
      <c r="U392" s="355"/>
      <c r="V392" s="355"/>
      <c r="W392" s="355"/>
      <c r="X392" s="355"/>
      <c r="Y392" s="355"/>
      <c r="Z392" s="355"/>
      <c r="AA392" s="355"/>
      <c r="AB392" s="355"/>
      <c r="AC392" s="355"/>
      <c r="AD392" s="83"/>
    </row>
    <row r="393" spans="1:30" ht="18" customHeight="1">
      <c r="A393" s="121"/>
      <c r="B393" s="107"/>
      <c r="C393" s="108"/>
      <c r="D393" s="42"/>
      <c r="E393" s="43" t="s">
        <v>218</v>
      </c>
      <c r="F393" s="184" t="s">
        <v>300</v>
      </c>
      <c r="G393" s="159"/>
      <c r="H393" s="144"/>
      <c r="I393" s="157"/>
      <c r="J393" s="106"/>
      <c r="K393" s="87">
        <f t="shared" si="23"/>
        <v>0</v>
      </c>
      <c r="L393" s="87">
        <f t="shared" si="24"/>
        <v>0</v>
      </c>
      <c r="M393" s="46">
        <f t="shared" si="25"/>
        <v>0</v>
      </c>
      <c r="N393" s="355"/>
      <c r="O393" s="355"/>
      <c r="P393" s="355"/>
      <c r="Q393" s="355"/>
      <c r="R393" s="355"/>
      <c r="S393" s="355"/>
      <c r="T393" s="355"/>
      <c r="U393" s="355"/>
      <c r="V393" s="355"/>
      <c r="W393" s="355"/>
      <c r="X393" s="355"/>
      <c r="Y393" s="355"/>
      <c r="Z393" s="355"/>
      <c r="AA393" s="355"/>
      <c r="AB393" s="355"/>
      <c r="AC393" s="355"/>
      <c r="AD393" s="83"/>
    </row>
    <row r="394" spans="1:30" ht="18" customHeight="1">
      <c r="A394" s="121"/>
      <c r="B394" s="107"/>
      <c r="C394" s="108"/>
      <c r="D394" s="42"/>
      <c r="E394" s="43" t="s">
        <v>416</v>
      </c>
      <c r="F394" s="44" t="s">
        <v>417</v>
      </c>
      <c r="G394" s="159">
        <v>2</v>
      </c>
      <c r="H394" s="144">
        <v>30</v>
      </c>
      <c r="I394" s="157">
        <v>30</v>
      </c>
      <c r="J394" s="106">
        <v>40</v>
      </c>
      <c r="K394" s="87">
        <f t="shared" si="23"/>
        <v>1.2</v>
      </c>
      <c r="L394" s="87">
        <f t="shared" si="24"/>
        <v>1.2</v>
      </c>
      <c r="M394" s="46">
        <f t="shared" si="25"/>
        <v>63</v>
      </c>
      <c r="N394" s="355"/>
      <c r="O394" s="355"/>
      <c r="P394" s="355"/>
      <c r="Q394" s="355"/>
      <c r="R394" s="355"/>
      <c r="S394" s="355"/>
      <c r="T394" s="355"/>
      <c r="U394" s="355"/>
      <c r="V394" s="355"/>
      <c r="W394" s="355"/>
      <c r="X394" s="355"/>
      <c r="Y394" s="355"/>
      <c r="Z394" s="355"/>
      <c r="AA394" s="355"/>
      <c r="AB394" s="355"/>
      <c r="AC394" s="355"/>
      <c r="AD394" s="83"/>
    </row>
    <row r="395" spans="1:30" ht="18" customHeight="1">
      <c r="A395" s="90"/>
      <c r="B395" s="107"/>
      <c r="C395" s="108"/>
      <c r="D395" s="42"/>
      <c r="E395" s="43" t="s">
        <v>416</v>
      </c>
      <c r="F395" s="44" t="s">
        <v>300</v>
      </c>
      <c r="G395" s="159">
        <v>2</v>
      </c>
      <c r="H395" s="144">
        <v>30</v>
      </c>
      <c r="I395" s="157">
        <v>30</v>
      </c>
      <c r="J395" s="106">
        <v>40</v>
      </c>
      <c r="K395" s="87">
        <f t="shared" si="23"/>
        <v>1.2</v>
      </c>
      <c r="L395" s="87">
        <f t="shared" si="24"/>
        <v>1.2</v>
      </c>
      <c r="M395" s="46">
        <f t="shared" si="25"/>
        <v>63</v>
      </c>
      <c r="N395" s="345"/>
      <c r="O395" s="345"/>
      <c r="P395" s="345"/>
      <c r="Q395" s="345"/>
      <c r="R395" s="345"/>
      <c r="S395" s="345"/>
      <c r="T395" s="345"/>
      <c r="U395" s="345"/>
      <c r="V395" s="345"/>
      <c r="W395" s="345"/>
      <c r="X395" s="345"/>
      <c r="Y395" s="345"/>
      <c r="Z395" s="345"/>
      <c r="AA395" s="345"/>
      <c r="AB395" s="345"/>
      <c r="AC395" s="345"/>
      <c r="AD395" s="83"/>
    </row>
    <row r="396" spans="1:30" ht="18" customHeight="1">
      <c r="A396" s="90"/>
      <c r="B396" s="107"/>
      <c r="C396" s="108"/>
      <c r="D396" s="42"/>
      <c r="E396" s="43" t="s">
        <v>418</v>
      </c>
      <c r="F396" s="44" t="s">
        <v>417</v>
      </c>
      <c r="G396" s="159">
        <v>2</v>
      </c>
      <c r="H396" s="144">
        <v>30</v>
      </c>
      <c r="I396" s="157">
        <v>30</v>
      </c>
      <c r="J396" s="106">
        <v>40</v>
      </c>
      <c r="K396" s="87">
        <f t="shared" si="23"/>
        <v>1.2</v>
      </c>
      <c r="L396" s="87">
        <f t="shared" si="24"/>
        <v>1.2</v>
      </c>
      <c r="M396" s="46">
        <f t="shared" si="25"/>
        <v>63</v>
      </c>
      <c r="N396" s="345"/>
      <c r="O396" s="345"/>
      <c r="P396" s="345"/>
      <c r="Q396" s="345"/>
      <c r="R396" s="345"/>
      <c r="S396" s="345"/>
      <c r="T396" s="345"/>
      <c r="U396" s="345"/>
      <c r="V396" s="345"/>
      <c r="W396" s="345"/>
      <c r="X396" s="345"/>
      <c r="Y396" s="345"/>
      <c r="Z396" s="345"/>
      <c r="AA396" s="345"/>
      <c r="AB396" s="345"/>
      <c r="AC396" s="345"/>
      <c r="AD396" s="83"/>
    </row>
    <row r="397" spans="1:30" ht="18" customHeight="1">
      <c r="A397" s="90"/>
      <c r="B397" s="107"/>
      <c r="C397" s="108"/>
      <c r="D397" s="42"/>
      <c r="E397" s="43" t="s">
        <v>418</v>
      </c>
      <c r="F397" s="44" t="s">
        <v>300</v>
      </c>
      <c r="G397" s="159">
        <v>2</v>
      </c>
      <c r="H397" s="144">
        <v>30</v>
      </c>
      <c r="I397" s="157">
        <v>30</v>
      </c>
      <c r="J397" s="106">
        <v>40</v>
      </c>
      <c r="K397" s="87">
        <f t="shared" si="23"/>
        <v>1.2</v>
      </c>
      <c r="L397" s="87">
        <f t="shared" si="24"/>
        <v>1.2</v>
      </c>
      <c r="M397" s="46">
        <f t="shared" si="25"/>
        <v>63</v>
      </c>
      <c r="N397" s="345"/>
      <c r="O397" s="345"/>
      <c r="P397" s="345"/>
      <c r="Q397" s="345"/>
      <c r="R397" s="345"/>
      <c r="S397" s="345"/>
      <c r="T397" s="345"/>
      <c r="U397" s="345"/>
      <c r="V397" s="345"/>
      <c r="W397" s="345"/>
      <c r="X397" s="345"/>
      <c r="Y397" s="345"/>
      <c r="Z397" s="345"/>
      <c r="AA397" s="345"/>
      <c r="AB397" s="345"/>
      <c r="AC397" s="345"/>
      <c r="AD397" s="83"/>
    </row>
    <row r="398" spans="1:30" ht="18" customHeight="1">
      <c r="A398" s="90"/>
      <c r="B398" s="63"/>
      <c r="C398" s="108"/>
      <c r="D398" s="42"/>
      <c r="E398" s="43" t="s">
        <v>419</v>
      </c>
      <c r="F398" s="44" t="s">
        <v>159</v>
      </c>
      <c r="G398" s="159">
        <v>2</v>
      </c>
      <c r="H398" s="144">
        <v>15</v>
      </c>
      <c r="I398" s="157">
        <v>30</v>
      </c>
      <c r="J398" s="106">
        <v>40</v>
      </c>
      <c r="K398" s="87">
        <f t="shared" si="23"/>
        <v>1.2</v>
      </c>
      <c r="L398" s="87">
        <f t="shared" si="24"/>
        <v>1.2</v>
      </c>
      <c r="M398" s="46">
        <f t="shared" si="25"/>
        <v>45</v>
      </c>
      <c r="N398" s="345"/>
      <c r="O398" s="345"/>
      <c r="P398" s="345"/>
      <c r="Q398" s="345"/>
      <c r="R398" s="345"/>
      <c r="S398" s="345"/>
      <c r="T398" s="345"/>
      <c r="U398" s="345"/>
      <c r="V398" s="345"/>
      <c r="W398" s="345"/>
      <c r="X398" s="345"/>
      <c r="Y398" s="345"/>
      <c r="Z398" s="345"/>
      <c r="AA398" s="345"/>
      <c r="AB398" s="345"/>
      <c r="AC398" s="345"/>
      <c r="AD398" s="83"/>
    </row>
    <row r="399" spans="1:30" ht="18" customHeight="1">
      <c r="A399" s="90"/>
      <c r="B399" s="63"/>
      <c r="C399" s="108"/>
      <c r="D399" s="42"/>
      <c r="E399" s="43" t="s">
        <v>421</v>
      </c>
      <c r="F399" s="44" t="s">
        <v>159</v>
      </c>
      <c r="G399" s="159">
        <v>2</v>
      </c>
      <c r="H399" s="144"/>
      <c r="I399" s="157">
        <v>15</v>
      </c>
      <c r="J399" s="106">
        <v>40</v>
      </c>
      <c r="K399" s="87">
        <f t="shared" si="23"/>
        <v>0</v>
      </c>
      <c r="L399" s="87">
        <f t="shared" si="24"/>
        <v>1.2</v>
      </c>
      <c r="M399" s="46">
        <f t="shared" si="25"/>
        <v>13.5</v>
      </c>
      <c r="N399" s="345"/>
      <c r="O399" s="345"/>
      <c r="P399" s="345"/>
      <c r="Q399" s="345"/>
      <c r="R399" s="345"/>
      <c r="S399" s="345"/>
      <c r="T399" s="345"/>
      <c r="U399" s="345"/>
      <c r="V399" s="345"/>
      <c r="W399" s="345"/>
      <c r="X399" s="345"/>
      <c r="Y399" s="345"/>
      <c r="Z399" s="345"/>
      <c r="AA399" s="345"/>
      <c r="AB399" s="345"/>
      <c r="AC399" s="345"/>
      <c r="AD399" s="83"/>
    </row>
    <row r="400" spans="1:30" ht="18" customHeight="1">
      <c r="A400" s="90"/>
      <c r="B400" s="63"/>
      <c r="C400" s="108"/>
      <c r="D400" s="42"/>
      <c r="E400" s="43" t="s">
        <v>422</v>
      </c>
      <c r="F400" s="44" t="s">
        <v>262</v>
      </c>
      <c r="G400" s="159">
        <v>2</v>
      </c>
      <c r="H400" s="144">
        <v>33</v>
      </c>
      <c r="I400" s="157"/>
      <c r="J400" s="106">
        <v>60</v>
      </c>
      <c r="K400" s="87">
        <f t="shared" si="23"/>
        <v>1.2</v>
      </c>
      <c r="L400" s="87">
        <f t="shared" si="24"/>
        <v>0</v>
      </c>
      <c r="M400" s="46">
        <f t="shared" si="25"/>
        <v>39.6</v>
      </c>
      <c r="N400" s="345"/>
      <c r="O400" s="345"/>
      <c r="P400" s="345"/>
      <c r="Q400" s="345"/>
      <c r="R400" s="345"/>
      <c r="S400" s="345"/>
      <c r="T400" s="345"/>
      <c r="U400" s="345"/>
      <c r="V400" s="345"/>
      <c r="W400" s="345"/>
      <c r="X400" s="345"/>
      <c r="Y400" s="345"/>
      <c r="Z400" s="345"/>
      <c r="AA400" s="345"/>
      <c r="AB400" s="345"/>
      <c r="AC400" s="345"/>
      <c r="AD400" s="83"/>
    </row>
    <row r="401" spans="1:30" s="225" customFormat="1" ht="18" customHeight="1">
      <c r="A401" s="121"/>
      <c r="B401" s="63"/>
      <c r="C401" s="108"/>
      <c r="D401" s="42"/>
      <c r="E401" s="43" t="s">
        <v>503</v>
      </c>
      <c r="F401" s="44" t="s">
        <v>413</v>
      </c>
      <c r="G401" s="159">
        <v>2</v>
      </c>
      <c r="H401" s="144"/>
      <c r="I401" s="157">
        <v>27</v>
      </c>
      <c r="J401" s="106">
        <v>30</v>
      </c>
      <c r="K401" s="87">
        <f t="shared" si="23"/>
        <v>0</v>
      </c>
      <c r="L401" s="87">
        <f t="shared" si="24"/>
        <v>1.1000000000000001</v>
      </c>
      <c r="M401" s="46">
        <f t="shared" si="25"/>
        <v>22.3</v>
      </c>
      <c r="N401" s="355"/>
      <c r="O401" s="355"/>
      <c r="P401" s="355"/>
      <c r="Q401" s="355"/>
      <c r="R401" s="355"/>
      <c r="S401" s="355"/>
      <c r="T401" s="355"/>
      <c r="U401" s="355"/>
      <c r="V401" s="355"/>
      <c r="W401" s="355"/>
      <c r="X401" s="355"/>
      <c r="Y401" s="355"/>
      <c r="Z401" s="355"/>
      <c r="AA401" s="355"/>
      <c r="AB401" s="355"/>
      <c r="AC401" s="355"/>
      <c r="AD401" s="83"/>
    </row>
    <row r="402" spans="1:30" ht="18" customHeight="1">
      <c r="A402" s="90"/>
      <c r="B402" s="63"/>
      <c r="C402" s="108"/>
      <c r="D402" s="42"/>
      <c r="E402" s="43" t="s">
        <v>504</v>
      </c>
      <c r="F402" s="44" t="s">
        <v>413</v>
      </c>
      <c r="G402" s="159">
        <v>2</v>
      </c>
      <c r="H402" s="144"/>
      <c r="I402" s="157">
        <v>27</v>
      </c>
      <c r="J402" s="106">
        <v>30</v>
      </c>
      <c r="K402" s="87">
        <f t="shared" si="23"/>
        <v>0</v>
      </c>
      <c r="L402" s="87">
        <f t="shared" si="24"/>
        <v>1.1000000000000001</v>
      </c>
      <c r="M402" s="46">
        <f t="shared" si="25"/>
        <v>22.3</v>
      </c>
      <c r="N402" s="345"/>
      <c r="O402" s="345"/>
      <c r="P402" s="345"/>
      <c r="Q402" s="345"/>
      <c r="R402" s="345"/>
      <c r="S402" s="345"/>
      <c r="T402" s="345"/>
      <c r="U402" s="345"/>
      <c r="V402" s="345"/>
      <c r="W402" s="345"/>
      <c r="X402" s="345"/>
      <c r="Y402" s="345"/>
      <c r="Z402" s="345"/>
      <c r="AA402" s="345"/>
      <c r="AB402" s="345"/>
      <c r="AC402" s="345"/>
      <c r="AD402" s="83"/>
    </row>
    <row r="403" spans="1:30" s="206" customFormat="1" ht="18" customHeight="1">
      <c r="A403" s="121"/>
      <c r="B403" s="63"/>
      <c r="C403" s="108"/>
      <c r="D403" s="42"/>
      <c r="E403" s="43" t="s">
        <v>161</v>
      </c>
      <c r="F403" s="44" t="s">
        <v>523</v>
      </c>
      <c r="G403" s="159">
        <v>2</v>
      </c>
      <c r="H403" s="144">
        <v>30</v>
      </c>
      <c r="I403" s="157">
        <v>60</v>
      </c>
      <c r="J403" s="106">
        <v>40</v>
      </c>
      <c r="K403" s="87">
        <f t="shared" si="23"/>
        <v>1.2</v>
      </c>
      <c r="L403" s="87">
        <f t="shared" si="24"/>
        <v>1.2</v>
      </c>
      <c r="M403" s="46">
        <f t="shared" si="25"/>
        <v>90</v>
      </c>
      <c r="N403" s="355"/>
      <c r="O403" s="355"/>
      <c r="P403" s="355"/>
      <c r="Q403" s="355"/>
      <c r="R403" s="355"/>
      <c r="S403" s="355"/>
      <c r="T403" s="355"/>
      <c r="U403" s="355"/>
      <c r="V403" s="355"/>
      <c r="W403" s="355"/>
      <c r="X403" s="355"/>
      <c r="Y403" s="355"/>
      <c r="Z403" s="355"/>
      <c r="AA403" s="355"/>
      <c r="AB403" s="355"/>
      <c r="AC403" s="355"/>
      <c r="AD403" s="83"/>
    </row>
    <row r="404" spans="1:30" s="225" customFormat="1" ht="18" customHeight="1">
      <c r="A404" s="121"/>
      <c r="B404" s="63"/>
      <c r="C404" s="108"/>
      <c r="D404" s="42"/>
      <c r="E404" s="43" t="s">
        <v>161</v>
      </c>
      <c r="F404" s="44" t="s">
        <v>457</v>
      </c>
      <c r="G404" s="159">
        <v>2</v>
      </c>
      <c r="H404" s="144">
        <v>30</v>
      </c>
      <c r="I404" s="157">
        <v>60</v>
      </c>
      <c r="J404" s="106">
        <v>40</v>
      </c>
      <c r="K404" s="87">
        <f t="shared" si="23"/>
        <v>1.2</v>
      </c>
      <c r="L404" s="87">
        <f t="shared" si="24"/>
        <v>1.2</v>
      </c>
      <c r="M404" s="46">
        <f t="shared" si="25"/>
        <v>90</v>
      </c>
      <c r="N404" s="355"/>
      <c r="O404" s="355"/>
      <c r="P404" s="355"/>
      <c r="Q404" s="355"/>
      <c r="R404" s="355"/>
      <c r="S404" s="355"/>
      <c r="T404" s="355"/>
      <c r="U404" s="355"/>
      <c r="V404" s="355"/>
      <c r="W404" s="355"/>
      <c r="X404" s="355"/>
      <c r="Y404" s="355"/>
      <c r="Z404" s="355"/>
      <c r="AA404" s="355"/>
      <c r="AB404" s="355"/>
      <c r="AC404" s="355"/>
      <c r="AD404" s="83"/>
    </row>
    <row r="405" spans="1:30" ht="18" customHeight="1">
      <c r="A405" s="90"/>
      <c r="B405" s="107"/>
      <c r="C405" s="108"/>
      <c r="D405" s="42"/>
      <c r="E405" s="235" t="s">
        <v>395</v>
      </c>
      <c r="F405" s="236" t="s">
        <v>216</v>
      </c>
      <c r="G405" s="246">
        <v>1</v>
      </c>
      <c r="H405" s="238"/>
      <c r="I405" s="239"/>
      <c r="J405" s="240">
        <v>22</v>
      </c>
      <c r="K405" s="87">
        <f t="shared" si="23"/>
        <v>0</v>
      </c>
      <c r="L405" s="87">
        <f t="shared" si="24"/>
        <v>0</v>
      </c>
      <c r="M405" s="46">
        <f t="shared" si="25"/>
        <v>11</v>
      </c>
      <c r="N405" s="345"/>
      <c r="O405" s="345"/>
      <c r="P405" s="345"/>
      <c r="Q405" s="345"/>
      <c r="R405" s="345"/>
      <c r="S405" s="345"/>
      <c r="T405" s="345"/>
      <c r="U405" s="345"/>
      <c r="V405" s="345"/>
      <c r="W405" s="345"/>
      <c r="X405" s="345"/>
      <c r="Y405" s="345"/>
      <c r="Z405" s="345"/>
      <c r="AA405" s="345"/>
      <c r="AB405" s="345"/>
      <c r="AC405" s="345"/>
      <c r="AD405" s="83"/>
    </row>
    <row r="406" spans="1:30" ht="18" customHeight="1">
      <c r="A406" s="104">
        <v>21</v>
      </c>
      <c r="B406" s="60" t="s">
        <v>82</v>
      </c>
      <c r="C406" s="61" t="s">
        <v>116</v>
      </c>
      <c r="D406" s="42">
        <v>20200010701</v>
      </c>
      <c r="E406" s="43" t="s">
        <v>259</v>
      </c>
      <c r="F406" s="44" t="s">
        <v>202</v>
      </c>
      <c r="G406" s="170">
        <v>1</v>
      </c>
      <c r="H406" s="144">
        <v>30</v>
      </c>
      <c r="I406" s="157">
        <v>30</v>
      </c>
      <c r="J406" s="106">
        <v>37</v>
      </c>
      <c r="K406" s="87">
        <f t="shared" si="23"/>
        <v>1.2</v>
      </c>
      <c r="L406" s="87">
        <f t="shared" si="24"/>
        <v>1.2</v>
      </c>
      <c r="M406" s="46">
        <f t="shared" si="25"/>
        <v>63</v>
      </c>
      <c r="N406" s="349">
        <f>112.5+67.5-4.5</f>
        <v>175.5</v>
      </c>
      <c r="O406" s="351">
        <v>0</v>
      </c>
      <c r="P406" s="353">
        <f>SUM(M406:M430)+N406+O406</f>
        <v>1117.4000000000001</v>
      </c>
      <c r="Q406" s="351">
        <v>42.9</v>
      </c>
      <c r="R406" s="353">
        <v>56</v>
      </c>
      <c r="S406" s="347">
        <v>450</v>
      </c>
      <c r="T406" s="351">
        <v>450</v>
      </c>
      <c r="U406" s="347">
        <v>112</v>
      </c>
      <c r="V406" s="380">
        <v>112</v>
      </c>
      <c r="W406" s="347">
        <v>56</v>
      </c>
      <c r="X406" s="351">
        <v>56</v>
      </c>
      <c r="Y406" s="353">
        <f>ROUND((P406-T406),1)</f>
        <v>667.4</v>
      </c>
      <c r="Z406" s="392">
        <f>IF(OR(SUM(V406:V430)="",SUM(Q406:Q430)=""),0,IF(OR(SUM(U406:U430)=320,SUM(V406:V430)&gt;0),ROUND((SUM(Q406:Q430)-SUM(V406:V430)),1),0))</f>
        <v>-69.099999999999994</v>
      </c>
      <c r="AA406" s="392">
        <f>IF(OR(SUM(X406:X430)="",SUM(R406:R430)=""),0,IF(OR(SUM(W406:W430)=160,SUM(X406:X430)&gt;0),ROUND((SUM(R406:R430)-SUM(X406:X430)),1),0))</f>
        <v>0</v>
      </c>
      <c r="AB406" s="393"/>
      <c r="AC406" s="398">
        <f>SUM(Y406:AA430)</f>
        <v>598.29999999999995</v>
      </c>
      <c r="AD406" s="83"/>
    </row>
    <row r="407" spans="1:30" ht="18" customHeight="1">
      <c r="A407" s="90"/>
      <c r="B407" s="107"/>
      <c r="C407" s="108"/>
      <c r="D407" s="42">
        <v>20400156701</v>
      </c>
      <c r="E407" s="43" t="s">
        <v>307</v>
      </c>
      <c r="F407" s="44" t="s">
        <v>248</v>
      </c>
      <c r="G407" s="170">
        <v>1</v>
      </c>
      <c r="H407" s="144">
        <v>15</v>
      </c>
      <c r="I407" s="157">
        <v>60</v>
      </c>
      <c r="J407" s="106">
        <v>13</v>
      </c>
      <c r="K407" s="87">
        <f t="shared" si="23"/>
        <v>1</v>
      </c>
      <c r="L407" s="87">
        <f t="shared" si="24"/>
        <v>1</v>
      </c>
      <c r="M407" s="46">
        <f t="shared" si="25"/>
        <v>60</v>
      </c>
      <c r="N407" s="345"/>
      <c r="O407" s="345"/>
      <c r="P407" s="345"/>
      <c r="Q407" s="345"/>
      <c r="R407" s="345"/>
      <c r="S407" s="345"/>
      <c r="T407" s="345"/>
      <c r="U407" s="345"/>
      <c r="V407" s="345"/>
      <c r="W407" s="345"/>
      <c r="X407" s="345"/>
      <c r="Y407" s="345"/>
      <c r="Z407" s="345"/>
      <c r="AA407" s="345"/>
      <c r="AB407" s="345"/>
      <c r="AC407" s="345"/>
      <c r="AD407" s="83"/>
    </row>
    <row r="408" spans="1:30" ht="18" customHeight="1">
      <c r="A408" s="90"/>
      <c r="B408" s="107"/>
      <c r="C408" s="108"/>
      <c r="D408" s="42">
        <v>21100110901</v>
      </c>
      <c r="E408" s="43" t="s">
        <v>308</v>
      </c>
      <c r="F408" s="44" t="s">
        <v>260</v>
      </c>
      <c r="G408" s="170">
        <v>1</v>
      </c>
      <c r="H408" s="144">
        <v>30</v>
      </c>
      <c r="I408" s="157">
        <v>30</v>
      </c>
      <c r="J408" s="106">
        <v>53</v>
      </c>
      <c r="K408" s="87">
        <f t="shared" si="23"/>
        <v>1.2</v>
      </c>
      <c r="L408" s="87">
        <f t="shared" si="24"/>
        <v>1.2</v>
      </c>
      <c r="M408" s="46">
        <f t="shared" si="25"/>
        <v>63</v>
      </c>
      <c r="N408" s="345"/>
      <c r="O408" s="345"/>
      <c r="P408" s="345"/>
      <c r="Q408" s="345"/>
      <c r="R408" s="345"/>
      <c r="S408" s="345"/>
      <c r="T408" s="345"/>
      <c r="U408" s="345"/>
      <c r="V408" s="345"/>
      <c r="W408" s="345"/>
      <c r="X408" s="345"/>
      <c r="Y408" s="345"/>
      <c r="Z408" s="345"/>
      <c r="AA408" s="345"/>
      <c r="AB408" s="345"/>
      <c r="AC408" s="345"/>
      <c r="AD408" s="83"/>
    </row>
    <row r="409" spans="1:30" ht="18" customHeight="1">
      <c r="A409" s="90"/>
      <c r="B409" s="107"/>
      <c r="C409" s="108"/>
      <c r="D409" s="42">
        <v>21100148301</v>
      </c>
      <c r="E409" s="219" t="s">
        <v>190</v>
      </c>
      <c r="F409" s="311" t="s">
        <v>260</v>
      </c>
      <c r="G409" s="220">
        <v>1</v>
      </c>
      <c r="H409" s="216"/>
      <c r="I409" s="217"/>
      <c r="J409" s="212">
        <v>53</v>
      </c>
      <c r="K409" s="87">
        <f t="shared" si="23"/>
        <v>0</v>
      </c>
      <c r="L409" s="87">
        <f t="shared" si="24"/>
        <v>0</v>
      </c>
      <c r="M409" s="46">
        <f t="shared" si="25"/>
        <v>26.5</v>
      </c>
      <c r="N409" s="345"/>
      <c r="O409" s="345"/>
      <c r="P409" s="345"/>
      <c r="Q409" s="345"/>
      <c r="R409" s="345"/>
      <c r="S409" s="345"/>
      <c r="T409" s="345"/>
      <c r="U409" s="345"/>
      <c r="V409" s="345"/>
      <c r="W409" s="345"/>
      <c r="X409" s="345"/>
      <c r="Y409" s="345"/>
      <c r="Z409" s="345"/>
      <c r="AA409" s="345"/>
      <c r="AB409" s="345"/>
      <c r="AC409" s="345"/>
      <c r="AD409" s="83"/>
    </row>
    <row r="410" spans="1:30" ht="18" customHeight="1">
      <c r="A410" s="90"/>
      <c r="B410" s="107"/>
      <c r="C410" s="108"/>
      <c r="D410" s="42">
        <v>21100148401</v>
      </c>
      <c r="E410" s="42" t="s">
        <v>309</v>
      </c>
      <c r="F410" s="42" t="s">
        <v>260</v>
      </c>
      <c r="G410" s="170">
        <v>1</v>
      </c>
      <c r="H410" s="144">
        <v>15</v>
      </c>
      <c r="I410" s="157">
        <v>30</v>
      </c>
      <c r="J410" s="106">
        <v>53</v>
      </c>
      <c r="K410" s="87">
        <f t="shared" si="23"/>
        <v>1.2</v>
      </c>
      <c r="L410" s="87">
        <f t="shared" si="24"/>
        <v>1.2</v>
      </c>
      <c r="M410" s="46">
        <f t="shared" si="25"/>
        <v>45</v>
      </c>
      <c r="N410" s="345"/>
      <c r="O410" s="345"/>
      <c r="P410" s="345"/>
      <c r="Q410" s="345"/>
      <c r="R410" s="345"/>
      <c r="S410" s="345"/>
      <c r="T410" s="345"/>
      <c r="U410" s="345"/>
      <c r="V410" s="345"/>
      <c r="W410" s="345"/>
      <c r="X410" s="345"/>
      <c r="Y410" s="345"/>
      <c r="Z410" s="345"/>
      <c r="AA410" s="345"/>
      <c r="AB410" s="345"/>
      <c r="AC410" s="345"/>
      <c r="AD410" s="83"/>
    </row>
    <row r="411" spans="1:30" ht="18" customHeight="1">
      <c r="A411" s="90"/>
      <c r="B411" s="107"/>
      <c r="C411" s="108"/>
      <c r="D411" s="42">
        <v>21100149801</v>
      </c>
      <c r="E411" s="42" t="s">
        <v>310</v>
      </c>
      <c r="F411" s="42" t="s">
        <v>169</v>
      </c>
      <c r="G411" s="170">
        <v>1</v>
      </c>
      <c r="H411" s="202">
        <v>26</v>
      </c>
      <c r="I411" s="203">
        <v>26</v>
      </c>
      <c r="J411" s="106">
        <v>37</v>
      </c>
      <c r="K411" s="87">
        <f t="shared" si="23"/>
        <v>1.2</v>
      </c>
      <c r="L411" s="87">
        <f t="shared" si="24"/>
        <v>1.2</v>
      </c>
      <c r="M411" s="46">
        <f t="shared" si="25"/>
        <v>54.6</v>
      </c>
      <c r="N411" s="345"/>
      <c r="O411" s="345"/>
      <c r="P411" s="345"/>
      <c r="Q411" s="345"/>
      <c r="R411" s="345"/>
      <c r="S411" s="345"/>
      <c r="T411" s="345"/>
      <c r="U411" s="345"/>
      <c r="V411" s="345"/>
      <c r="W411" s="345"/>
      <c r="X411" s="345"/>
      <c r="Y411" s="345"/>
      <c r="Z411" s="345"/>
      <c r="AA411" s="345"/>
      <c r="AB411" s="345"/>
      <c r="AC411" s="345"/>
      <c r="AD411" s="83"/>
    </row>
    <row r="412" spans="1:30" ht="18" customHeight="1">
      <c r="A412" s="90"/>
      <c r="B412" s="107"/>
      <c r="C412" s="108"/>
      <c r="D412" s="42">
        <v>21100149802</v>
      </c>
      <c r="E412" s="42" t="s">
        <v>310</v>
      </c>
      <c r="F412" s="42" t="s">
        <v>170</v>
      </c>
      <c r="G412" s="170">
        <v>1</v>
      </c>
      <c r="H412" s="202">
        <v>26</v>
      </c>
      <c r="I412" s="203">
        <v>26</v>
      </c>
      <c r="J412" s="106">
        <v>33</v>
      </c>
      <c r="K412" s="87">
        <f t="shared" si="23"/>
        <v>1</v>
      </c>
      <c r="L412" s="87">
        <f t="shared" si="24"/>
        <v>1.1000000000000001</v>
      </c>
      <c r="M412" s="46">
        <f t="shared" si="25"/>
        <v>47.5</v>
      </c>
      <c r="N412" s="345"/>
      <c r="O412" s="345"/>
      <c r="P412" s="345"/>
      <c r="Q412" s="345"/>
      <c r="R412" s="345"/>
      <c r="S412" s="345"/>
      <c r="T412" s="345"/>
      <c r="U412" s="345"/>
      <c r="V412" s="345"/>
      <c r="W412" s="345"/>
      <c r="X412" s="345"/>
      <c r="Y412" s="345"/>
      <c r="Z412" s="345"/>
      <c r="AA412" s="345"/>
      <c r="AB412" s="345"/>
      <c r="AC412" s="345"/>
      <c r="AD412" s="83"/>
    </row>
    <row r="413" spans="1:30" ht="18" customHeight="1">
      <c r="A413" s="90"/>
      <c r="B413" s="107"/>
      <c r="C413" s="108"/>
      <c r="D413" s="42">
        <v>21100150601</v>
      </c>
      <c r="E413" s="42" t="s">
        <v>309</v>
      </c>
      <c r="F413" s="42" t="s">
        <v>216</v>
      </c>
      <c r="G413" s="170">
        <v>1</v>
      </c>
      <c r="H413" s="144">
        <v>30</v>
      </c>
      <c r="I413" s="157">
        <v>30</v>
      </c>
      <c r="J413" s="106">
        <v>22</v>
      </c>
      <c r="K413" s="87">
        <f t="shared" si="23"/>
        <v>1</v>
      </c>
      <c r="L413" s="87">
        <f t="shared" si="24"/>
        <v>1</v>
      </c>
      <c r="M413" s="46">
        <f t="shared" si="25"/>
        <v>52.5</v>
      </c>
      <c r="N413" s="345"/>
      <c r="O413" s="345"/>
      <c r="P413" s="345"/>
      <c r="Q413" s="345"/>
      <c r="R413" s="345"/>
      <c r="S413" s="345"/>
      <c r="T413" s="345"/>
      <c r="U413" s="345"/>
      <c r="V413" s="345"/>
      <c r="W413" s="345"/>
      <c r="X413" s="345"/>
      <c r="Y413" s="345"/>
      <c r="Z413" s="345"/>
      <c r="AA413" s="345"/>
      <c r="AB413" s="345"/>
      <c r="AC413" s="345"/>
      <c r="AD413" s="83"/>
    </row>
    <row r="414" spans="1:30" ht="18" customHeight="1">
      <c r="A414" s="90"/>
      <c r="B414" s="107"/>
      <c r="C414" s="108"/>
      <c r="D414" s="42">
        <v>41000092801</v>
      </c>
      <c r="E414" s="42" t="s">
        <v>259</v>
      </c>
      <c r="F414" s="42" t="s">
        <v>159</v>
      </c>
      <c r="G414" s="170">
        <v>1</v>
      </c>
      <c r="H414" s="144">
        <v>15</v>
      </c>
      <c r="I414" s="157">
        <v>30</v>
      </c>
      <c r="J414" s="106">
        <v>30</v>
      </c>
      <c r="K414" s="87">
        <f t="shared" si="23"/>
        <v>1</v>
      </c>
      <c r="L414" s="87">
        <f t="shared" si="24"/>
        <v>1.1000000000000001</v>
      </c>
      <c r="M414" s="46">
        <f t="shared" si="25"/>
        <v>39.799999999999997</v>
      </c>
      <c r="N414" s="345"/>
      <c r="O414" s="345"/>
      <c r="P414" s="345"/>
      <c r="Q414" s="345"/>
      <c r="R414" s="345"/>
      <c r="S414" s="345"/>
      <c r="T414" s="345"/>
      <c r="U414" s="345"/>
      <c r="V414" s="345"/>
      <c r="W414" s="345"/>
      <c r="X414" s="345"/>
      <c r="Y414" s="345"/>
      <c r="Z414" s="345"/>
      <c r="AA414" s="345"/>
      <c r="AB414" s="345"/>
      <c r="AC414" s="345"/>
      <c r="AD414" s="83"/>
    </row>
    <row r="415" spans="1:30" ht="18" customHeight="1">
      <c r="A415" s="90"/>
      <c r="B415" s="107"/>
      <c r="C415" s="108"/>
      <c r="D415" s="42" t="s">
        <v>311</v>
      </c>
      <c r="E415" s="42" t="s">
        <v>312</v>
      </c>
      <c r="F415" s="42" t="s">
        <v>216</v>
      </c>
      <c r="G415" s="170">
        <v>1</v>
      </c>
      <c r="H415" s="202">
        <v>13</v>
      </c>
      <c r="I415" s="157"/>
      <c r="J415" s="106">
        <v>22</v>
      </c>
      <c r="K415" s="87">
        <f t="shared" si="23"/>
        <v>0</v>
      </c>
      <c r="L415" s="87">
        <f t="shared" si="24"/>
        <v>0</v>
      </c>
      <c r="M415" s="46">
        <f t="shared" si="25"/>
        <v>0</v>
      </c>
      <c r="N415" s="345"/>
      <c r="O415" s="345"/>
      <c r="P415" s="345"/>
      <c r="Q415" s="345"/>
      <c r="R415" s="345"/>
      <c r="S415" s="345"/>
      <c r="T415" s="345"/>
      <c r="U415" s="345"/>
      <c r="V415" s="345"/>
      <c r="W415" s="345"/>
      <c r="X415" s="345"/>
      <c r="Y415" s="345"/>
      <c r="Z415" s="345"/>
      <c r="AA415" s="345"/>
      <c r="AB415" s="345"/>
      <c r="AC415" s="345"/>
      <c r="AD415" s="83"/>
    </row>
    <row r="416" spans="1:30" ht="18" customHeight="1">
      <c r="A416" s="121"/>
      <c r="B416" s="107"/>
      <c r="C416" s="108"/>
      <c r="D416" s="42"/>
      <c r="E416" s="219" t="s">
        <v>190</v>
      </c>
      <c r="F416" s="311" t="s">
        <v>248</v>
      </c>
      <c r="G416" s="220">
        <v>1</v>
      </c>
      <c r="H416" s="216"/>
      <c r="I416" s="217"/>
      <c r="J416" s="212">
        <v>13</v>
      </c>
      <c r="K416" s="87">
        <f t="shared" si="23"/>
        <v>0</v>
      </c>
      <c r="L416" s="87">
        <f t="shared" si="24"/>
        <v>0</v>
      </c>
      <c r="M416" s="46">
        <f t="shared" si="25"/>
        <v>6.5</v>
      </c>
      <c r="N416" s="355"/>
      <c r="O416" s="355"/>
      <c r="P416" s="355"/>
      <c r="Q416" s="355"/>
      <c r="R416" s="355"/>
      <c r="S416" s="355"/>
      <c r="T416" s="355"/>
      <c r="U416" s="355"/>
      <c r="V416" s="355"/>
      <c r="W416" s="355"/>
      <c r="X416" s="355"/>
      <c r="Y416" s="355"/>
      <c r="Z416" s="355"/>
      <c r="AA416" s="355"/>
      <c r="AB416" s="355"/>
      <c r="AC416" s="355"/>
      <c r="AD416" s="83"/>
    </row>
    <row r="417" spans="1:30" ht="18" customHeight="1">
      <c r="A417" s="121"/>
      <c r="B417" s="107"/>
      <c r="C417" s="108"/>
      <c r="D417" s="42"/>
      <c r="E417" s="42" t="s">
        <v>313</v>
      </c>
      <c r="F417" s="42" t="s">
        <v>163</v>
      </c>
      <c r="G417" s="170">
        <v>1</v>
      </c>
      <c r="H417" s="144">
        <v>30</v>
      </c>
      <c r="I417" s="157">
        <v>30</v>
      </c>
      <c r="J417" s="106">
        <v>10</v>
      </c>
      <c r="K417" s="87">
        <f t="shared" si="23"/>
        <v>1</v>
      </c>
      <c r="L417" s="87">
        <f t="shared" si="24"/>
        <v>1</v>
      </c>
      <c r="M417" s="46">
        <f t="shared" si="25"/>
        <v>52.5</v>
      </c>
      <c r="N417" s="355"/>
      <c r="O417" s="355"/>
      <c r="P417" s="355"/>
      <c r="Q417" s="355"/>
      <c r="R417" s="355"/>
      <c r="S417" s="355"/>
      <c r="T417" s="355"/>
      <c r="U417" s="355"/>
      <c r="V417" s="355"/>
      <c r="W417" s="355"/>
      <c r="X417" s="355"/>
      <c r="Y417" s="355"/>
      <c r="Z417" s="355"/>
      <c r="AA417" s="355"/>
      <c r="AB417" s="355"/>
      <c r="AC417" s="355"/>
      <c r="AD417" s="83"/>
    </row>
    <row r="418" spans="1:30" ht="18" customHeight="1">
      <c r="A418" s="121"/>
      <c r="B418" s="107"/>
      <c r="C418" s="108"/>
      <c r="D418" s="42"/>
      <c r="E418" s="42" t="s">
        <v>307</v>
      </c>
      <c r="F418" s="42" t="s">
        <v>216</v>
      </c>
      <c r="G418" s="170">
        <v>2</v>
      </c>
      <c r="H418" s="144">
        <v>15</v>
      </c>
      <c r="I418" s="157">
        <v>30</v>
      </c>
      <c r="J418" s="106">
        <v>40</v>
      </c>
      <c r="K418" s="87">
        <f t="shared" si="23"/>
        <v>1.2</v>
      </c>
      <c r="L418" s="87">
        <f t="shared" si="24"/>
        <v>1.2</v>
      </c>
      <c r="M418" s="46">
        <f t="shared" si="25"/>
        <v>45</v>
      </c>
      <c r="N418" s="355"/>
      <c r="O418" s="355"/>
      <c r="P418" s="355"/>
      <c r="Q418" s="355"/>
      <c r="R418" s="355"/>
      <c r="S418" s="355"/>
      <c r="T418" s="355"/>
      <c r="U418" s="355"/>
      <c r="V418" s="355"/>
      <c r="W418" s="355"/>
      <c r="X418" s="355"/>
      <c r="Y418" s="355"/>
      <c r="Z418" s="355"/>
      <c r="AA418" s="355"/>
      <c r="AB418" s="355"/>
      <c r="AC418" s="355"/>
      <c r="AD418" s="83"/>
    </row>
    <row r="419" spans="1:30" s="206" customFormat="1" ht="18" customHeight="1">
      <c r="A419" s="121"/>
      <c r="B419" s="107"/>
      <c r="C419" s="108"/>
      <c r="D419" s="42"/>
      <c r="E419" s="42" t="s">
        <v>424</v>
      </c>
      <c r="F419" s="42" t="s">
        <v>216</v>
      </c>
      <c r="G419" s="170">
        <v>2</v>
      </c>
      <c r="H419" s="144">
        <v>15</v>
      </c>
      <c r="I419" s="157">
        <v>30</v>
      </c>
      <c r="J419" s="106">
        <v>40</v>
      </c>
      <c r="K419" s="87">
        <f t="shared" si="23"/>
        <v>1.2</v>
      </c>
      <c r="L419" s="87">
        <f t="shared" si="24"/>
        <v>1.2</v>
      </c>
      <c r="M419" s="46">
        <f t="shared" si="25"/>
        <v>45</v>
      </c>
      <c r="N419" s="355"/>
      <c r="O419" s="355"/>
      <c r="P419" s="355"/>
      <c r="Q419" s="355"/>
      <c r="R419" s="355"/>
      <c r="S419" s="355"/>
      <c r="T419" s="355"/>
      <c r="U419" s="355"/>
      <c r="V419" s="355"/>
      <c r="W419" s="355"/>
      <c r="X419" s="355"/>
      <c r="Y419" s="355"/>
      <c r="Z419" s="355"/>
      <c r="AA419" s="355"/>
      <c r="AB419" s="355"/>
      <c r="AC419" s="355"/>
      <c r="AD419" s="83"/>
    </row>
    <row r="420" spans="1:30" s="206" customFormat="1" ht="18" customHeight="1">
      <c r="A420" s="121"/>
      <c r="B420" s="107"/>
      <c r="C420" s="108"/>
      <c r="D420" s="42"/>
      <c r="E420" s="42" t="s">
        <v>309</v>
      </c>
      <c r="F420" s="42" t="s">
        <v>169</v>
      </c>
      <c r="G420" s="170">
        <v>2</v>
      </c>
      <c r="H420" s="144">
        <v>15</v>
      </c>
      <c r="I420" s="157">
        <v>30</v>
      </c>
      <c r="J420" s="106">
        <v>40</v>
      </c>
      <c r="K420" s="87">
        <f t="shared" si="23"/>
        <v>1.2</v>
      </c>
      <c r="L420" s="87">
        <f t="shared" si="24"/>
        <v>1.2</v>
      </c>
      <c r="M420" s="46">
        <f t="shared" si="25"/>
        <v>45</v>
      </c>
      <c r="N420" s="355"/>
      <c r="O420" s="355"/>
      <c r="P420" s="355"/>
      <c r="Q420" s="355"/>
      <c r="R420" s="355"/>
      <c r="S420" s="355"/>
      <c r="T420" s="355"/>
      <c r="U420" s="355"/>
      <c r="V420" s="355"/>
      <c r="W420" s="355"/>
      <c r="X420" s="355"/>
      <c r="Y420" s="355"/>
      <c r="Z420" s="355"/>
      <c r="AA420" s="355"/>
      <c r="AB420" s="355"/>
      <c r="AC420" s="355"/>
      <c r="AD420" s="83"/>
    </row>
    <row r="421" spans="1:30" s="206" customFormat="1" ht="18" customHeight="1">
      <c r="A421" s="121"/>
      <c r="B421" s="107"/>
      <c r="C421" s="108"/>
      <c r="D421" s="42"/>
      <c r="E421" s="42" t="s">
        <v>309</v>
      </c>
      <c r="F421" s="42" t="s">
        <v>170</v>
      </c>
      <c r="G421" s="170">
        <v>2</v>
      </c>
      <c r="H421" s="144">
        <v>15</v>
      </c>
      <c r="I421" s="157">
        <v>30</v>
      </c>
      <c r="J421" s="106">
        <v>40</v>
      </c>
      <c r="K421" s="87">
        <f t="shared" si="23"/>
        <v>1.2</v>
      </c>
      <c r="L421" s="87">
        <f t="shared" si="24"/>
        <v>1.2</v>
      </c>
      <c r="M421" s="46">
        <f t="shared" si="25"/>
        <v>45</v>
      </c>
      <c r="N421" s="355"/>
      <c r="O421" s="355"/>
      <c r="P421" s="355"/>
      <c r="Q421" s="355"/>
      <c r="R421" s="355"/>
      <c r="S421" s="355"/>
      <c r="T421" s="355"/>
      <c r="U421" s="355"/>
      <c r="V421" s="355"/>
      <c r="W421" s="355"/>
      <c r="X421" s="355"/>
      <c r="Y421" s="355"/>
      <c r="Z421" s="355"/>
      <c r="AA421" s="355"/>
      <c r="AB421" s="355"/>
      <c r="AC421" s="355"/>
      <c r="AD421" s="83"/>
    </row>
    <row r="422" spans="1:30" s="206" customFormat="1" ht="18" customHeight="1">
      <c r="A422" s="121"/>
      <c r="B422" s="107"/>
      <c r="C422" s="108"/>
      <c r="D422" s="42"/>
      <c r="E422" s="245" t="s">
        <v>395</v>
      </c>
      <c r="F422" s="312" t="s">
        <v>169</v>
      </c>
      <c r="G422" s="237">
        <v>2</v>
      </c>
      <c r="H422" s="238"/>
      <c r="I422" s="239"/>
      <c r="J422" s="240">
        <v>40</v>
      </c>
      <c r="K422" s="87">
        <f t="shared" si="23"/>
        <v>0</v>
      </c>
      <c r="L422" s="87">
        <f t="shared" si="24"/>
        <v>0</v>
      </c>
      <c r="M422" s="46">
        <f t="shared" si="25"/>
        <v>20</v>
      </c>
      <c r="N422" s="355"/>
      <c r="O422" s="355"/>
      <c r="P422" s="355"/>
      <c r="Q422" s="355"/>
      <c r="R422" s="355"/>
      <c r="S422" s="355"/>
      <c r="T422" s="355"/>
      <c r="U422" s="355"/>
      <c r="V422" s="355"/>
      <c r="W422" s="355"/>
      <c r="X422" s="355"/>
      <c r="Y422" s="355"/>
      <c r="Z422" s="355"/>
      <c r="AA422" s="355"/>
      <c r="AB422" s="355"/>
      <c r="AC422" s="355"/>
      <c r="AD422" s="83"/>
    </row>
    <row r="423" spans="1:30" ht="18" customHeight="1">
      <c r="A423" s="121"/>
      <c r="B423" s="107"/>
      <c r="C423" s="108"/>
      <c r="D423" s="42"/>
      <c r="E423" s="42" t="s">
        <v>309</v>
      </c>
      <c r="F423" s="42" t="s">
        <v>242</v>
      </c>
      <c r="G423" s="170">
        <v>2</v>
      </c>
      <c r="H423" s="144">
        <v>15</v>
      </c>
      <c r="I423" s="157">
        <v>30</v>
      </c>
      <c r="J423" s="106">
        <v>40</v>
      </c>
      <c r="K423" s="87">
        <f t="shared" si="23"/>
        <v>1.2</v>
      </c>
      <c r="L423" s="87">
        <f t="shared" si="24"/>
        <v>1.2</v>
      </c>
      <c r="M423" s="46">
        <f t="shared" si="25"/>
        <v>45</v>
      </c>
      <c r="N423" s="355"/>
      <c r="O423" s="355"/>
      <c r="P423" s="355"/>
      <c r="Q423" s="355"/>
      <c r="R423" s="355"/>
      <c r="S423" s="355"/>
      <c r="T423" s="355"/>
      <c r="U423" s="355"/>
      <c r="V423" s="355"/>
      <c r="W423" s="355"/>
      <c r="X423" s="355"/>
      <c r="Y423" s="355"/>
      <c r="Z423" s="355"/>
      <c r="AA423" s="355"/>
      <c r="AB423" s="355"/>
      <c r="AC423" s="355"/>
      <c r="AD423" s="83"/>
    </row>
    <row r="424" spans="1:30" ht="18" customHeight="1">
      <c r="A424" s="121"/>
      <c r="B424" s="107"/>
      <c r="C424" s="108"/>
      <c r="D424" s="42"/>
      <c r="E424" s="42" t="s">
        <v>309</v>
      </c>
      <c r="F424" s="42" t="s">
        <v>425</v>
      </c>
      <c r="G424" s="170">
        <v>2</v>
      </c>
      <c r="H424" s="144">
        <v>15</v>
      </c>
      <c r="I424" s="157">
        <v>30</v>
      </c>
      <c r="J424" s="106">
        <v>40</v>
      </c>
      <c r="K424" s="87">
        <f t="shared" si="23"/>
        <v>1.2</v>
      </c>
      <c r="L424" s="87">
        <f t="shared" si="24"/>
        <v>1.2</v>
      </c>
      <c r="M424" s="46">
        <f t="shared" si="25"/>
        <v>45</v>
      </c>
      <c r="N424" s="355"/>
      <c r="O424" s="355"/>
      <c r="P424" s="355"/>
      <c r="Q424" s="355"/>
      <c r="R424" s="355"/>
      <c r="S424" s="355"/>
      <c r="T424" s="355"/>
      <c r="U424" s="355"/>
      <c r="V424" s="355"/>
      <c r="W424" s="355"/>
      <c r="X424" s="355"/>
      <c r="Y424" s="355"/>
      <c r="Z424" s="355"/>
      <c r="AA424" s="355"/>
      <c r="AB424" s="355"/>
      <c r="AC424" s="355"/>
      <c r="AD424" s="83"/>
    </row>
    <row r="425" spans="1:30" s="258" customFormat="1" ht="18" customHeight="1">
      <c r="A425" s="121"/>
      <c r="B425" s="107"/>
      <c r="C425" s="108"/>
      <c r="D425" s="42"/>
      <c r="E425" s="42" t="s">
        <v>415</v>
      </c>
      <c r="F425" s="42" t="s">
        <v>159</v>
      </c>
      <c r="G425" s="170">
        <v>2</v>
      </c>
      <c r="H425" s="144">
        <v>10</v>
      </c>
      <c r="I425" s="157"/>
      <c r="J425" s="106">
        <v>40</v>
      </c>
      <c r="K425" s="87">
        <f t="shared" si="23"/>
        <v>1.2</v>
      </c>
      <c r="L425" s="87">
        <f t="shared" si="24"/>
        <v>0</v>
      </c>
      <c r="M425" s="46">
        <f t="shared" si="25"/>
        <v>12</v>
      </c>
      <c r="N425" s="355"/>
      <c r="O425" s="355"/>
      <c r="P425" s="355"/>
      <c r="Q425" s="355"/>
      <c r="R425" s="355"/>
      <c r="S425" s="355"/>
      <c r="T425" s="355"/>
      <c r="U425" s="355"/>
      <c r="V425" s="355"/>
      <c r="W425" s="355"/>
      <c r="X425" s="355"/>
      <c r="Y425" s="355"/>
      <c r="Z425" s="355"/>
      <c r="AA425" s="355"/>
      <c r="AB425" s="355"/>
      <c r="AC425" s="355"/>
      <c r="AD425" s="83"/>
    </row>
    <row r="426" spans="1:30" ht="18" customHeight="1">
      <c r="A426" s="90"/>
      <c r="B426" s="107"/>
      <c r="C426" s="108"/>
      <c r="D426" s="42"/>
      <c r="E426" s="42" t="s">
        <v>420</v>
      </c>
      <c r="F426" s="42" t="s">
        <v>156</v>
      </c>
      <c r="G426" s="170">
        <v>2</v>
      </c>
      <c r="H426" s="144">
        <v>10</v>
      </c>
      <c r="I426" s="157"/>
      <c r="J426" s="106">
        <v>40</v>
      </c>
      <c r="K426" s="87">
        <f t="shared" si="23"/>
        <v>1.2</v>
      </c>
      <c r="L426" s="87">
        <f t="shared" si="24"/>
        <v>0</v>
      </c>
      <c r="M426" s="46">
        <f t="shared" si="25"/>
        <v>12</v>
      </c>
      <c r="N426" s="345"/>
      <c r="O426" s="345"/>
      <c r="P426" s="345"/>
      <c r="Q426" s="345"/>
      <c r="R426" s="345"/>
      <c r="S426" s="345"/>
      <c r="T426" s="345"/>
      <c r="U426" s="345"/>
      <c r="V426" s="345"/>
      <c r="W426" s="345"/>
      <c r="X426" s="345"/>
      <c r="Y426" s="345"/>
      <c r="Z426" s="345"/>
      <c r="AA426" s="345"/>
      <c r="AB426" s="345"/>
      <c r="AC426" s="345"/>
      <c r="AD426" s="83"/>
    </row>
    <row r="427" spans="1:30" ht="18" customHeight="1">
      <c r="A427" s="90"/>
      <c r="B427" s="107"/>
      <c r="C427" s="108"/>
      <c r="D427" s="42"/>
      <c r="E427" s="42" t="s">
        <v>505</v>
      </c>
      <c r="F427" s="42" t="s">
        <v>156</v>
      </c>
      <c r="G427" s="170">
        <v>2</v>
      </c>
      <c r="H427" s="144"/>
      <c r="I427" s="157">
        <v>15</v>
      </c>
      <c r="J427" s="106">
        <v>40</v>
      </c>
      <c r="K427" s="87">
        <f t="shared" si="23"/>
        <v>0</v>
      </c>
      <c r="L427" s="87">
        <f t="shared" si="24"/>
        <v>1.2</v>
      </c>
      <c r="M427" s="46">
        <f t="shared" si="25"/>
        <v>13.5</v>
      </c>
      <c r="N427" s="345"/>
      <c r="O427" s="345"/>
      <c r="P427" s="345"/>
      <c r="Q427" s="345"/>
      <c r="R427" s="345"/>
      <c r="S427" s="345"/>
      <c r="T427" s="345"/>
      <c r="U427" s="345"/>
      <c r="V427" s="345"/>
      <c r="W427" s="345"/>
      <c r="X427" s="345"/>
      <c r="Y427" s="345"/>
      <c r="Z427" s="345"/>
      <c r="AA427" s="345"/>
      <c r="AB427" s="345"/>
      <c r="AC427" s="345"/>
      <c r="AD427" s="83"/>
    </row>
    <row r="428" spans="1:30" ht="18" customHeight="1">
      <c r="A428" s="90"/>
      <c r="B428" s="63"/>
      <c r="C428" s="108"/>
      <c r="D428" s="42"/>
      <c r="E428" s="43" t="s">
        <v>506</v>
      </c>
      <c r="F428" s="42" t="s">
        <v>156</v>
      </c>
      <c r="G428" s="170">
        <v>2</v>
      </c>
      <c r="H428" s="144"/>
      <c r="I428" s="157">
        <v>15</v>
      </c>
      <c r="J428" s="106">
        <v>40</v>
      </c>
      <c r="K428" s="87">
        <f t="shared" si="23"/>
        <v>0</v>
      </c>
      <c r="L428" s="87">
        <f t="shared" si="24"/>
        <v>1.2</v>
      </c>
      <c r="M428" s="46">
        <f t="shared" si="25"/>
        <v>13.5</v>
      </c>
      <c r="N428" s="345"/>
      <c r="O428" s="345"/>
      <c r="P428" s="345"/>
      <c r="Q428" s="345"/>
      <c r="R428" s="345"/>
      <c r="S428" s="345"/>
      <c r="T428" s="345"/>
      <c r="U428" s="345"/>
      <c r="V428" s="345"/>
      <c r="W428" s="345"/>
      <c r="X428" s="345"/>
      <c r="Y428" s="345"/>
      <c r="Z428" s="345"/>
      <c r="AA428" s="345"/>
      <c r="AB428" s="345"/>
      <c r="AC428" s="345"/>
      <c r="AD428" s="83"/>
    </row>
    <row r="429" spans="1:30" s="225" customFormat="1" ht="18" customHeight="1">
      <c r="A429" s="121"/>
      <c r="B429" s="63"/>
      <c r="C429" s="108"/>
      <c r="D429" s="42"/>
      <c r="E429" s="43" t="s">
        <v>449</v>
      </c>
      <c r="F429" s="44" t="s">
        <v>448</v>
      </c>
      <c r="G429" s="170">
        <v>2</v>
      </c>
      <c r="H429" s="144">
        <v>15</v>
      </c>
      <c r="I429" s="157">
        <v>60</v>
      </c>
      <c r="J429" s="106"/>
      <c r="K429" s="87">
        <f t="shared" si="23"/>
        <v>0</v>
      </c>
      <c r="L429" s="87">
        <f t="shared" si="24"/>
        <v>0</v>
      </c>
      <c r="M429" s="46">
        <f t="shared" si="25"/>
        <v>0</v>
      </c>
      <c r="N429" s="355"/>
      <c r="O429" s="355"/>
      <c r="P429" s="355"/>
      <c r="Q429" s="355"/>
      <c r="R429" s="355"/>
      <c r="S429" s="355"/>
      <c r="T429" s="355"/>
      <c r="U429" s="355"/>
      <c r="V429" s="355"/>
      <c r="W429" s="355"/>
      <c r="X429" s="355"/>
      <c r="Y429" s="355"/>
      <c r="Z429" s="355"/>
      <c r="AA429" s="355"/>
      <c r="AB429" s="355"/>
      <c r="AC429" s="355"/>
      <c r="AD429" s="83"/>
    </row>
    <row r="430" spans="1:30" s="225" customFormat="1" ht="18" customHeight="1">
      <c r="A430" s="121"/>
      <c r="B430" s="63"/>
      <c r="C430" s="108"/>
      <c r="D430" s="42"/>
      <c r="E430" s="43" t="s">
        <v>161</v>
      </c>
      <c r="F430" s="44" t="s">
        <v>458</v>
      </c>
      <c r="G430" s="170">
        <v>2</v>
      </c>
      <c r="H430" s="144">
        <v>30</v>
      </c>
      <c r="I430" s="157">
        <v>60</v>
      </c>
      <c r="J430" s="106">
        <v>40</v>
      </c>
      <c r="K430" s="87">
        <f t="shared" si="23"/>
        <v>1.2</v>
      </c>
      <c r="L430" s="87">
        <f t="shared" si="24"/>
        <v>1.2</v>
      </c>
      <c r="M430" s="46">
        <f t="shared" si="25"/>
        <v>90</v>
      </c>
      <c r="N430" s="355"/>
      <c r="O430" s="355"/>
      <c r="P430" s="355"/>
      <c r="Q430" s="355"/>
      <c r="R430" s="355"/>
      <c r="S430" s="355"/>
      <c r="T430" s="355"/>
      <c r="U430" s="355"/>
      <c r="V430" s="355"/>
      <c r="W430" s="355"/>
      <c r="X430" s="355"/>
      <c r="Y430" s="355"/>
      <c r="Z430" s="355"/>
      <c r="AA430" s="355"/>
      <c r="AB430" s="355"/>
      <c r="AC430" s="355"/>
      <c r="AD430" s="83"/>
    </row>
    <row r="431" spans="1:30" ht="18" customHeight="1">
      <c r="A431" s="104">
        <v>22</v>
      </c>
      <c r="B431" s="60" t="s">
        <v>117</v>
      </c>
      <c r="C431" s="61" t="s">
        <v>118</v>
      </c>
      <c r="D431" s="42">
        <v>21100012203</v>
      </c>
      <c r="E431" s="43" t="s">
        <v>176</v>
      </c>
      <c r="F431" s="44" t="s">
        <v>319</v>
      </c>
      <c r="G431" s="111">
        <v>1</v>
      </c>
      <c r="H431" s="140">
        <v>30</v>
      </c>
      <c r="I431" s="140"/>
      <c r="J431" s="106">
        <v>63</v>
      </c>
      <c r="K431" s="87">
        <f t="shared" si="23"/>
        <v>1.3</v>
      </c>
      <c r="L431" s="87">
        <f t="shared" si="24"/>
        <v>0</v>
      </c>
      <c r="M431" s="46">
        <f t="shared" si="25"/>
        <v>39</v>
      </c>
      <c r="N431" s="349">
        <v>67.5</v>
      </c>
      <c r="O431" s="351"/>
      <c r="P431" s="353">
        <f>SUM(M431:M452)+N431+O431</f>
        <v>821.8</v>
      </c>
      <c r="Q431" s="351">
        <v>0</v>
      </c>
      <c r="R431" s="353">
        <v>56</v>
      </c>
      <c r="S431" s="347">
        <v>450</v>
      </c>
      <c r="T431" s="351">
        <v>450</v>
      </c>
      <c r="U431" s="347">
        <v>112</v>
      </c>
      <c r="V431" s="380">
        <v>112</v>
      </c>
      <c r="W431" s="347">
        <v>56</v>
      </c>
      <c r="X431" s="351">
        <v>56</v>
      </c>
      <c r="Y431" s="353">
        <f>ROUND((P431-T431),1)</f>
        <v>371.8</v>
      </c>
      <c r="Z431" s="392">
        <f>IF(OR(SUM(V431:V452)="",SUM(Q431:Q452)=""),0,IF(OR(SUM(U431:U452)=320,SUM(V431:V452)&gt;0),ROUND((SUM(Q431:Q452)-SUM(V431:V452)),1),0))</f>
        <v>-112</v>
      </c>
      <c r="AA431" s="392">
        <f>IF(OR(SUM(X431:X452)="",SUM(R431:R452)=""),0,IF(OR(SUM(W431:W452)=160,SUM(X431:X452)&gt;0),ROUND((SUM(R431:R452)-SUM(X431:X452)),1),0))</f>
        <v>0</v>
      </c>
      <c r="AB431" s="393"/>
      <c r="AC431" s="398">
        <f>SUM(Y431:AA452)</f>
        <v>259.8</v>
      </c>
      <c r="AD431" s="83"/>
    </row>
    <row r="432" spans="1:30" ht="18" customHeight="1">
      <c r="A432" s="90"/>
      <c r="B432" s="107"/>
      <c r="C432" s="108"/>
      <c r="D432" s="42">
        <v>21100012203</v>
      </c>
      <c r="E432" s="43" t="s">
        <v>176</v>
      </c>
      <c r="F432" s="44" t="s">
        <v>319</v>
      </c>
      <c r="G432" s="111">
        <v>1</v>
      </c>
      <c r="H432" s="144"/>
      <c r="I432" s="144">
        <v>30</v>
      </c>
      <c r="J432" s="106">
        <v>31</v>
      </c>
      <c r="K432" s="87">
        <f t="shared" si="23"/>
        <v>0</v>
      </c>
      <c r="L432" s="87">
        <f t="shared" si="24"/>
        <v>1.1000000000000001</v>
      </c>
      <c r="M432" s="46">
        <f t="shared" si="25"/>
        <v>24.8</v>
      </c>
      <c r="N432" s="345"/>
      <c r="O432" s="345"/>
      <c r="P432" s="345"/>
      <c r="Q432" s="345"/>
      <c r="R432" s="345"/>
      <c r="S432" s="345"/>
      <c r="T432" s="345"/>
      <c r="U432" s="345"/>
      <c r="V432" s="345"/>
      <c r="W432" s="345"/>
      <c r="X432" s="345"/>
      <c r="Y432" s="345"/>
      <c r="Z432" s="345"/>
      <c r="AA432" s="345"/>
      <c r="AB432" s="345"/>
      <c r="AC432" s="345"/>
      <c r="AD432" s="83"/>
    </row>
    <row r="433" spans="1:30" ht="18" customHeight="1">
      <c r="A433" s="90"/>
      <c r="B433" s="107"/>
      <c r="C433" s="108"/>
      <c r="D433" s="42">
        <v>21100012203</v>
      </c>
      <c r="E433" s="43" t="s">
        <v>176</v>
      </c>
      <c r="F433" s="44" t="s">
        <v>319</v>
      </c>
      <c r="G433" s="111">
        <v>1</v>
      </c>
      <c r="H433" s="144"/>
      <c r="I433" s="144">
        <v>30</v>
      </c>
      <c r="J433" s="106">
        <v>32</v>
      </c>
      <c r="K433" s="87">
        <f t="shared" si="23"/>
        <v>0</v>
      </c>
      <c r="L433" s="87">
        <f t="shared" si="24"/>
        <v>1.1000000000000001</v>
      </c>
      <c r="M433" s="46">
        <f t="shared" si="25"/>
        <v>24.8</v>
      </c>
      <c r="N433" s="345"/>
      <c r="O433" s="345"/>
      <c r="P433" s="345"/>
      <c r="Q433" s="345"/>
      <c r="R433" s="345"/>
      <c r="S433" s="345"/>
      <c r="T433" s="345"/>
      <c r="U433" s="345"/>
      <c r="V433" s="345"/>
      <c r="W433" s="345"/>
      <c r="X433" s="345"/>
      <c r="Y433" s="345"/>
      <c r="Z433" s="345"/>
      <c r="AA433" s="345"/>
      <c r="AB433" s="345"/>
      <c r="AC433" s="345"/>
      <c r="AD433" s="83"/>
    </row>
    <row r="434" spans="1:30" ht="18" customHeight="1">
      <c r="A434" s="90"/>
      <c r="B434" s="107"/>
      <c r="C434" s="108"/>
      <c r="D434" s="42">
        <v>71400135503</v>
      </c>
      <c r="E434" s="43" t="s">
        <v>176</v>
      </c>
      <c r="F434" s="44" t="s">
        <v>320</v>
      </c>
      <c r="G434" s="111">
        <v>1</v>
      </c>
      <c r="H434" s="144">
        <v>30</v>
      </c>
      <c r="I434" s="144"/>
      <c r="J434" s="106">
        <v>63</v>
      </c>
      <c r="K434" s="87">
        <f t="shared" si="23"/>
        <v>1.3</v>
      </c>
      <c r="L434" s="87">
        <f t="shared" si="24"/>
        <v>0</v>
      </c>
      <c r="M434" s="46">
        <f t="shared" si="25"/>
        <v>39</v>
      </c>
      <c r="N434" s="345"/>
      <c r="O434" s="345"/>
      <c r="P434" s="345"/>
      <c r="Q434" s="345"/>
      <c r="R434" s="345"/>
      <c r="S434" s="345"/>
      <c r="T434" s="345"/>
      <c r="U434" s="345"/>
      <c r="V434" s="345"/>
      <c r="W434" s="345"/>
      <c r="X434" s="345"/>
      <c r="Y434" s="345"/>
      <c r="Z434" s="345"/>
      <c r="AA434" s="345"/>
      <c r="AB434" s="345"/>
      <c r="AC434" s="345"/>
      <c r="AD434" s="83"/>
    </row>
    <row r="435" spans="1:30" ht="18" customHeight="1">
      <c r="A435" s="90"/>
      <c r="B435" s="107"/>
      <c r="C435" s="108"/>
      <c r="D435" s="42">
        <v>71400135503</v>
      </c>
      <c r="E435" s="43" t="s">
        <v>176</v>
      </c>
      <c r="F435" s="44" t="s">
        <v>320</v>
      </c>
      <c r="G435" s="111">
        <v>1</v>
      </c>
      <c r="H435" s="144"/>
      <c r="I435" s="144">
        <v>30</v>
      </c>
      <c r="J435" s="106">
        <v>31</v>
      </c>
      <c r="K435" s="87">
        <f t="shared" si="23"/>
        <v>0</v>
      </c>
      <c r="L435" s="87">
        <f t="shared" si="24"/>
        <v>1.1000000000000001</v>
      </c>
      <c r="M435" s="46">
        <f t="shared" si="25"/>
        <v>24.8</v>
      </c>
      <c r="N435" s="345"/>
      <c r="O435" s="345"/>
      <c r="P435" s="345"/>
      <c r="Q435" s="345"/>
      <c r="R435" s="345"/>
      <c r="S435" s="345"/>
      <c r="T435" s="345"/>
      <c r="U435" s="345"/>
      <c r="V435" s="345"/>
      <c r="W435" s="345"/>
      <c r="X435" s="345"/>
      <c r="Y435" s="345"/>
      <c r="Z435" s="345"/>
      <c r="AA435" s="345"/>
      <c r="AB435" s="345"/>
      <c r="AC435" s="345"/>
      <c r="AD435" s="83"/>
    </row>
    <row r="436" spans="1:30" ht="18" customHeight="1">
      <c r="A436" s="90"/>
      <c r="B436" s="63"/>
      <c r="C436" s="108"/>
      <c r="D436" s="42">
        <v>71400135503</v>
      </c>
      <c r="E436" s="43" t="s">
        <v>176</v>
      </c>
      <c r="F436" s="44" t="s">
        <v>320</v>
      </c>
      <c r="G436" s="111">
        <v>1</v>
      </c>
      <c r="H436" s="144"/>
      <c r="I436" s="144">
        <v>30</v>
      </c>
      <c r="J436" s="106">
        <v>32</v>
      </c>
      <c r="K436" s="87">
        <f t="shared" si="23"/>
        <v>0</v>
      </c>
      <c r="L436" s="87">
        <f t="shared" si="24"/>
        <v>1.1000000000000001</v>
      </c>
      <c r="M436" s="46">
        <f t="shared" si="25"/>
        <v>24.8</v>
      </c>
      <c r="N436" s="345"/>
      <c r="O436" s="345"/>
      <c r="P436" s="345"/>
      <c r="Q436" s="345"/>
      <c r="R436" s="345"/>
      <c r="S436" s="345"/>
      <c r="T436" s="345"/>
      <c r="U436" s="345"/>
      <c r="V436" s="345"/>
      <c r="W436" s="345"/>
      <c r="X436" s="345"/>
      <c r="Y436" s="345"/>
      <c r="Z436" s="345"/>
      <c r="AA436" s="345"/>
      <c r="AB436" s="345"/>
      <c r="AC436" s="345"/>
      <c r="AD436" s="83"/>
    </row>
    <row r="437" spans="1:30" ht="16.5" customHeight="1">
      <c r="A437" s="90"/>
      <c r="B437" s="107"/>
      <c r="C437" s="108"/>
      <c r="D437" s="42">
        <v>71400135501</v>
      </c>
      <c r="E437" s="43" t="s">
        <v>176</v>
      </c>
      <c r="F437" s="44" t="s">
        <v>321</v>
      </c>
      <c r="G437" s="111">
        <v>1</v>
      </c>
      <c r="H437" s="144">
        <v>28</v>
      </c>
      <c r="I437" s="144"/>
      <c r="J437" s="106">
        <v>72</v>
      </c>
      <c r="K437" s="87">
        <f t="shared" si="23"/>
        <v>1.3</v>
      </c>
      <c r="L437" s="87">
        <f t="shared" si="24"/>
        <v>0</v>
      </c>
      <c r="M437" s="46">
        <f t="shared" si="25"/>
        <v>36.4</v>
      </c>
      <c r="N437" s="345"/>
      <c r="O437" s="345"/>
      <c r="P437" s="345"/>
      <c r="Q437" s="345"/>
      <c r="R437" s="345"/>
      <c r="S437" s="345"/>
      <c r="T437" s="345"/>
      <c r="U437" s="345"/>
      <c r="V437" s="345"/>
      <c r="W437" s="345"/>
      <c r="X437" s="345"/>
      <c r="Y437" s="345"/>
      <c r="Z437" s="345"/>
      <c r="AA437" s="345"/>
      <c r="AB437" s="345"/>
      <c r="AC437" s="345"/>
      <c r="AD437" s="83"/>
    </row>
    <row r="438" spans="1:30" ht="16.5" customHeight="1">
      <c r="A438" s="90"/>
      <c r="B438" s="107"/>
      <c r="C438" s="108"/>
      <c r="D438" s="42">
        <v>71400135501</v>
      </c>
      <c r="E438" s="43" t="s">
        <v>176</v>
      </c>
      <c r="F438" s="44" t="s">
        <v>321</v>
      </c>
      <c r="G438" s="111">
        <v>1</v>
      </c>
      <c r="H438" s="144">
        <v>2</v>
      </c>
      <c r="I438" s="144"/>
      <c r="J438" s="106">
        <v>36</v>
      </c>
      <c r="K438" s="87">
        <f t="shared" si="23"/>
        <v>1.2</v>
      </c>
      <c r="L438" s="87">
        <f t="shared" si="24"/>
        <v>0</v>
      </c>
      <c r="M438" s="46">
        <f t="shared" si="25"/>
        <v>2.4</v>
      </c>
      <c r="N438" s="345"/>
      <c r="O438" s="345"/>
      <c r="P438" s="345"/>
      <c r="Q438" s="345"/>
      <c r="R438" s="345"/>
      <c r="S438" s="345"/>
      <c r="T438" s="345"/>
      <c r="U438" s="345"/>
      <c r="V438" s="345"/>
      <c r="W438" s="345"/>
      <c r="X438" s="345"/>
      <c r="Y438" s="345"/>
      <c r="Z438" s="345"/>
      <c r="AA438" s="345"/>
      <c r="AB438" s="345"/>
      <c r="AC438" s="345"/>
      <c r="AD438" s="83"/>
    </row>
    <row r="439" spans="1:30" ht="16.5" customHeight="1">
      <c r="A439" s="90"/>
      <c r="B439" s="107"/>
      <c r="C439" s="108"/>
      <c r="D439" s="42">
        <v>71400135501</v>
      </c>
      <c r="E439" s="43" t="s">
        <v>176</v>
      </c>
      <c r="F439" s="44" t="s">
        <v>321</v>
      </c>
      <c r="G439" s="111">
        <v>1</v>
      </c>
      <c r="H439" s="144"/>
      <c r="I439" s="144">
        <v>30</v>
      </c>
      <c r="J439" s="106">
        <v>36</v>
      </c>
      <c r="K439" s="87">
        <f t="shared" si="23"/>
        <v>0</v>
      </c>
      <c r="L439" s="87">
        <f t="shared" si="24"/>
        <v>1.2</v>
      </c>
      <c r="M439" s="46">
        <f t="shared" si="25"/>
        <v>27</v>
      </c>
      <c r="N439" s="345"/>
      <c r="O439" s="345"/>
      <c r="P439" s="345"/>
      <c r="Q439" s="345"/>
      <c r="R439" s="345"/>
      <c r="S439" s="345"/>
      <c r="T439" s="345"/>
      <c r="U439" s="345"/>
      <c r="V439" s="345"/>
      <c r="W439" s="345"/>
      <c r="X439" s="345"/>
      <c r="Y439" s="345"/>
      <c r="Z439" s="345"/>
      <c r="AA439" s="345"/>
      <c r="AB439" s="345"/>
      <c r="AC439" s="345"/>
      <c r="AD439" s="83"/>
    </row>
    <row r="440" spans="1:30" ht="16.5" customHeight="1">
      <c r="A440" s="121"/>
      <c r="B440" s="107"/>
      <c r="C440" s="108"/>
      <c r="D440" s="42">
        <v>21100138701</v>
      </c>
      <c r="E440" s="43" t="s">
        <v>322</v>
      </c>
      <c r="F440" s="44" t="s">
        <v>323</v>
      </c>
      <c r="G440" s="111">
        <v>1</v>
      </c>
      <c r="H440" s="144">
        <v>30</v>
      </c>
      <c r="I440" s="144">
        <v>30</v>
      </c>
      <c r="J440" s="106">
        <v>53</v>
      </c>
      <c r="K440" s="87">
        <f t="shared" si="23"/>
        <v>1.2</v>
      </c>
      <c r="L440" s="87">
        <f t="shared" si="24"/>
        <v>1.2</v>
      </c>
      <c r="M440" s="46">
        <f t="shared" si="25"/>
        <v>63</v>
      </c>
      <c r="N440" s="355"/>
      <c r="O440" s="355"/>
      <c r="P440" s="355"/>
      <c r="Q440" s="355"/>
      <c r="R440" s="355"/>
      <c r="S440" s="355"/>
      <c r="T440" s="355"/>
      <c r="U440" s="355"/>
      <c r="V440" s="355"/>
      <c r="W440" s="355"/>
      <c r="X440" s="355"/>
      <c r="Y440" s="355"/>
      <c r="Z440" s="355"/>
      <c r="AA440" s="355"/>
      <c r="AB440" s="355"/>
      <c r="AC440" s="355"/>
      <c r="AD440" s="83"/>
    </row>
    <row r="441" spans="1:30" ht="16.5" customHeight="1">
      <c r="A441" s="121"/>
      <c r="B441" s="107"/>
      <c r="C441" s="108"/>
      <c r="D441" s="42">
        <v>21100150001</v>
      </c>
      <c r="E441" s="43" t="s">
        <v>340</v>
      </c>
      <c r="F441" s="44" t="s">
        <v>324</v>
      </c>
      <c r="G441" s="111">
        <v>1</v>
      </c>
      <c r="H441" s="144">
        <v>26</v>
      </c>
      <c r="I441" s="144">
        <v>26</v>
      </c>
      <c r="J441" s="106">
        <v>32</v>
      </c>
      <c r="K441" s="87">
        <f t="shared" si="23"/>
        <v>1</v>
      </c>
      <c r="L441" s="87">
        <f t="shared" si="24"/>
        <v>1.1000000000000001</v>
      </c>
      <c r="M441" s="46">
        <f t="shared" si="25"/>
        <v>47.5</v>
      </c>
      <c r="N441" s="355"/>
      <c r="O441" s="355"/>
      <c r="P441" s="355"/>
      <c r="Q441" s="355"/>
      <c r="R441" s="355"/>
      <c r="S441" s="355"/>
      <c r="T441" s="355"/>
      <c r="U441" s="355"/>
      <c r="V441" s="355"/>
      <c r="W441" s="355"/>
      <c r="X441" s="355"/>
      <c r="Y441" s="355"/>
      <c r="Z441" s="355"/>
      <c r="AA441" s="355"/>
      <c r="AB441" s="355"/>
      <c r="AC441" s="355"/>
      <c r="AD441" s="83"/>
    </row>
    <row r="442" spans="1:30" ht="16.5" customHeight="1">
      <c r="A442" s="121"/>
      <c r="B442" s="107"/>
      <c r="C442" s="108"/>
      <c r="D442" s="42">
        <v>21100150002</v>
      </c>
      <c r="E442" s="43" t="s">
        <v>340</v>
      </c>
      <c r="F442" s="44" t="s">
        <v>325</v>
      </c>
      <c r="G442" s="111">
        <v>1</v>
      </c>
      <c r="H442" s="144">
        <v>24</v>
      </c>
      <c r="I442" s="144">
        <v>26</v>
      </c>
      <c r="J442" s="106">
        <v>28</v>
      </c>
      <c r="K442" s="87">
        <f t="shared" si="23"/>
        <v>1</v>
      </c>
      <c r="L442" s="87">
        <f t="shared" si="24"/>
        <v>1</v>
      </c>
      <c r="M442" s="46">
        <f t="shared" si="25"/>
        <v>43.5</v>
      </c>
      <c r="N442" s="355"/>
      <c r="O442" s="355"/>
      <c r="P442" s="355"/>
      <c r="Q442" s="355"/>
      <c r="R442" s="355"/>
      <c r="S442" s="355"/>
      <c r="T442" s="355"/>
      <c r="U442" s="355"/>
      <c r="V442" s="355"/>
      <c r="W442" s="355"/>
      <c r="X442" s="355"/>
      <c r="Y442" s="355"/>
      <c r="Z442" s="355"/>
      <c r="AA442" s="355"/>
      <c r="AB442" s="355"/>
      <c r="AC442" s="355"/>
      <c r="AD442" s="83"/>
    </row>
    <row r="443" spans="1:30" ht="16.5" customHeight="1">
      <c r="A443" s="90"/>
      <c r="B443" s="107"/>
      <c r="C443" s="108"/>
      <c r="D443" s="42">
        <v>41000010801</v>
      </c>
      <c r="E443" s="43" t="s">
        <v>340</v>
      </c>
      <c r="F443" s="44" t="s">
        <v>326</v>
      </c>
      <c r="G443" s="111">
        <v>1</v>
      </c>
      <c r="H443" s="144">
        <v>13</v>
      </c>
      <c r="I443" s="144">
        <v>26</v>
      </c>
      <c r="J443" s="106">
        <v>27</v>
      </c>
      <c r="K443" s="87">
        <f t="shared" si="23"/>
        <v>1</v>
      </c>
      <c r="L443" s="87">
        <f t="shared" si="24"/>
        <v>1</v>
      </c>
      <c r="M443" s="46">
        <f t="shared" si="25"/>
        <v>32.5</v>
      </c>
      <c r="N443" s="345"/>
      <c r="O443" s="345"/>
      <c r="P443" s="345"/>
      <c r="Q443" s="345"/>
      <c r="R443" s="345"/>
      <c r="S443" s="345"/>
      <c r="T443" s="345"/>
      <c r="U443" s="345"/>
      <c r="V443" s="345"/>
      <c r="W443" s="345"/>
      <c r="X443" s="345"/>
      <c r="Y443" s="345"/>
      <c r="Z443" s="345"/>
      <c r="AA443" s="345"/>
      <c r="AB443" s="345"/>
      <c r="AC443" s="345"/>
      <c r="AD443" s="83"/>
    </row>
    <row r="444" spans="1:30" ht="18" customHeight="1">
      <c r="A444" s="90"/>
      <c r="B444" s="107"/>
      <c r="C444" s="108"/>
      <c r="D444" s="42">
        <v>21100149901</v>
      </c>
      <c r="E444" s="43" t="s">
        <v>327</v>
      </c>
      <c r="F444" s="44" t="s">
        <v>324</v>
      </c>
      <c r="G444" s="111">
        <v>1</v>
      </c>
      <c r="H444" s="144">
        <v>45</v>
      </c>
      <c r="I444" s="144">
        <v>30</v>
      </c>
      <c r="J444" s="106">
        <v>32</v>
      </c>
      <c r="K444" s="87">
        <f t="shared" si="23"/>
        <v>1</v>
      </c>
      <c r="L444" s="87">
        <f t="shared" si="24"/>
        <v>1.1000000000000001</v>
      </c>
      <c r="M444" s="46">
        <f t="shared" si="25"/>
        <v>69.8</v>
      </c>
      <c r="N444" s="345"/>
      <c r="O444" s="345"/>
      <c r="P444" s="345"/>
      <c r="Q444" s="345"/>
      <c r="R444" s="345"/>
      <c r="S444" s="345"/>
      <c r="T444" s="345"/>
      <c r="U444" s="345"/>
      <c r="V444" s="345"/>
      <c r="W444" s="345"/>
      <c r="X444" s="345"/>
      <c r="Y444" s="345"/>
      <c r="Z444" s="345"/>
      <c r="AA444" s="345"/>
      <c r="AB444" s="345"/>
      <c r="AC444" s="345"/>
      <c r="AD444" s="83"/>
    </row>
    <row r="445" spans="1:30" ht="18" customHeight="1">
      <c r="A445" s="90"/>
      <c r="B445" s="107"/>
      <c r="C445" s="108"/>
      <c r="D445" s="42">
        <v>21100149902</v>
      </c>
      <c r="E445" s="43" t="s">
        <v>327</v>
      </c>
      <c r="F445" s="44" t="s">
        <v>325</v>
      </c>
      <c r="G445" s="170">
        <v>1</v>
      </c>
      <c r="H445" s="144">
        <v>45</v>
      </c>
      <c r="I445" s="157">
        <v>30</v>
      </c>
      <c r="J445" s="106">
        <v>28</v>
      </c>
      <c r="K445" s="87">
        <f t="shared" si="23"/>
        <v>1</v>
      </c>
      <c r="L445" s="87">
        <f t="shared" si="24"/>
        <v>1</v>
      </c>
      <c r="M445" s="46">
        <f t="shared" si="25"/>
        <v>67.5</v>
      </c>
      <c r="N445" s="345"/>
      <c r="O445" s="345"/>
      <c r="P445" s="345"/>
      <c r="Q445" s="345"/>
      <c r="R445" s="345"/>
      <c r="S445" s="345"/>
      <c r="T445" s="345"/>
      <c r="U445" s="345"/>
      <c r="V445" s="345"/>
      <c r="W445" s="345"/>
      <c r="X445" s="345"/>
      <c r="Y445" s="345"/>
      <c r="Z445" s="345"/>
      <c r="AA445" s="345"/>
      <c r="AB445" s="345"/>
      <c r="AC445" s="345"/>
      <c r="AD445" s="83"/>
    </row>
    <row r="446" spans="1:30" ht="18" customHeight="1">
      <c r="A446" s="90"/>
      <c r="B446" s="107"/>
      <c r="C446" s="108"/>
      <c r="D446" s="42"/>
      <c r="E446" s="43" t="s">
        <v>328</v>
      </c>
      <c r="F446" s="184" t="s">
        <v>325</v>
      </c>
      <c r="G446" s="170"/>
      <c r="H446" s="144"/>
      <c r="I446" s="157"/>
      <c r="J446" s="106"/>
      <c r="K446" s="87">
        <f t="shared" si="23"/>
        <v>0</v>
      </c>
      <c r="L446" s="87">
        <f t="shared" si="24"/>
        <v>0</v>
      </c>
      <c r="M446" s="46">
        <f t="shared" si="25"/>
        <v>0</v>
      </c>
      <c r="N446" s="345"/>
      <c r="O446" s="345"/>
      <c r="P446" s="345"/>
      <c r="Q446" s="345"/>
      <c r="R446" s="345"/>
      <c r="S446" s="345"/>
      <c r="T446" s="345"/>
      <c r="U446" s="345"/>
      <c r="V446" s="345"/>
      <c r="W446" s="345"/>
      <c r="X446" s="345"/>
      <c r="Y446" s="345"/>
      <c r="Z446" s="345"/>
      <c r="AA446" s="345"/>
      <c r="AB446" s="345"/>
      <c r="AC446" s="345"/>
      <c r="AD446" s="83"/>
    </row>
    <row r="447" spans="1:30" ht="18" customHeight="1">
      <c r="A447" s="90"/>
      <c r="B447" s="107"/>
      <c r="C447" s="108"/>
      <c r="D447" s="42"/>
      <c r="E447" s="43" t="s">
        <v>322</v>
      </c>
      <c r="F447" s="44" t="s">
        <v>163</v>
      </c>
      <c r="G447" s="170">
        <v>1</v>
      </c>
      <c r="H447" s="144">
        <v>15</v>
      </c>
      <c r="I447" s="157">
        <v>30</v>
      </c>
      <c r="J447" s="106">
        <v>10</v>
      </c>
      <c r="K447" s="87">
        <f t="shared" si="23"/>
        <v>1</v>
      </c>
      <c r="L447" s="87">
        <f t="shared" si="24"/>
        <v>1</v>
      </c>
      <c r="M447" s="46">
        <f t="shared" si="25"/>
        <v>37.5</v>
      </c>
      <c r="N447" s="345"/>
      <c r="O447" s="345"/>
      <c r="P447" s="345"/>
      <c r="Q447" s="345"/>
      <c r="R447" s="345"/>
      <c r="S447" s="345"/>
      <c r="T447" s="345"/>
      <c r="U447" s="345"/>
      <c r="V447" s="345"/>
      <c r="W447" s="345"/>
      <c r="X447" s="345"/>
      <c r="Y447" s="345"/>
      <c r="Z447" s="345"/>
      <c r="AA447" s="345"/>
      <c r="AB447" s="345"/>
      <c r="AC447" s="345"/>
      <c r="AD447" s="83"/>
    </row>
    <row r="448" spans="1:30" s="225" customFormat="1" ht="18" customHeight="1">
      <c r="A448" s="121"/>
      <c r="B448" s="107"/>
      <c r="C448" s="108"/>
      <c r="D448" s="42"/>
      <c r="E448" s="43" t="s">
        <v>322</v>
      </c>
      <c r="F448" s="44" t="s">
        <v>235</v>
      </c>
      <c r="G448" s="170">
        <v>1</v>
      </c>
      <c r="H448" s="144">
        <v>15</v>
      </c>
      <c r="I448" s="157"/>
      <c r="J448" s="106">
        <v>10</v>
      </c>
      <c r="K448" s="87">
        <f t="shared" si="23"/>
        <v>1</v>
      </c>
      <c r="L448" s="87">
        <f t="shared" si="24"/>
        <v>0</v>
      </c>
      <c r="M448" s="46">
        <f t="shared" si="25"/>
        <v>15</v>
      </c>
      <c r="N448" s="355"/>
      <c r="O448" s="355"/>
      <c r="P448" s="355"/>
      <c r="Q448" s="355"/>
      <c r="R448" s="355"/>
      <c r="S448" s="355"/>
      <c r="T448" s="355"/>
      <c r="U448" s="355"/>
      <c r="V448" s="355"/>
      <c r="W448" s="355"/>
      <c r="X448" s="355"/>
      <c r="Y448" s="355"/>
      <c r="Z448" s="355"/>
      <c r="AA448" s="355"/>
      <c r="AB448" s="355"/>
      <c r="AC448" s="355"/>
      <c r="AD448" s="83"/>
    </row>
    <row r="449" spans="1:30" s="225" customFormat="1" ht="18" customHeight="1">
      <c r="A449" s="121"/>
      <c r="B449" s="107"/>
      <c r="C449" s="108"/>
      <c r="D449" s="42"/>
      <c r="E449" s="43" t="s">
        <v>507</v>
      </c>
      <c r="F449" s="44" t="s">
        <v>235</v>
      </c>
      <c r="G449" s="170">
        <v>1</v>
      </c>
      <c r="H449" s="144"/>
      <c r="I449" s="157">
        <v>30</v>
      </c>
      <c r="J449" s="106">
        <v>10</v>
      </c>
      <c r="K449" s="87">
        <f t="shared" si="23"/>
        <v>0</v>
      </c>
      <c r="L449" s="87">
        <f t="shared" si="24"/>
        <v>1</v>
      </c>
      <c r="M449" s="46">
        <f t="shared" si="25"/>
        <v>22.5</v>
      </c>
      <c r="N449" s="355"/>
      <c r="O449" s="355"/>
      <c r="P449" s="355"/>
      <c r="Q449" s="355"/>
      <c r="R449" s="355"/>
      <c r="S449" s="355"/>
      <c r="T449" s="355"/>
      <c r="U449" s="355"/>
      <c r="V449" s="355"/>
      <c r="W449" s="355"/>
      <c r="X449" s="355"/>
      <c r="Y449" s="355"/>
      <c r="Z449" s="355"/>
      <c r="AA449" s="355"/>
      <c r="AB449" s="355"/>
      <c r="AC449" s="355"/>
      <c r="AD449" s="83"/>
    </row>
    <row r="450" spans="1:30" s="225" customFormat="1" ht="18" customHeight="1">
      <c r="A450" s="121"/>
      <c r="B450" s="107"/>
      <c r="C450" s="108"/>
      <c r="D450" s="42"/>
      <c r="E450" s="43" t="s">
        <v>508</v>
      </c>
      <c r="F450" s="44" t="s">
        <v>235</v>
      </c>
      <c r="G450" s="170">
        <v>1</v>
      </c>
      <c r="H450" s="144"/>
      <c r="I450" s="157">
        <v>30</v>
      </c>
      <c r="J450" s="106">
        <v>10</v>
      </c>
      <c r="K450" s="87">
        <f t="shared" si="23"/>
        <v>0</v>
      </c>
      <c r="L450" s="87">
        <f t="shared" si="24"/>
        <v>1</v>
      </c>
      <c r="M450" s="46">
        <f t="shared" si="25"/>
        <v>22.5</v>
      </c>
      <c r="N450" s="355"/>
      <c r="O450" s="355"/>
      <c r="P450" s="355"/>
      <c r="Q450" s="355"/>
      <c r="R450" s="355"/>
      <c r="S450" s="355"/>
      <c r="T450" s="355"/>
      <c r="U450" s="355"/>
      <c r="V450" s="355"/>
      <c r="W450" s="355"/>
      <c r="X450" s="355"/>
      <c r="Y450" s="355"/>
      <c r="Z450" s="355"/>
      <c r="AA450" s="355"/>
      <c r="AB450" s="355"/>
      <c r="AC450" s="355"/>
      <c r="AD450" s="83"/>
    </row>
    <row r="451" spans="1:30" s="225" customFormat="1" ht="18" customHeight="1">
      <c r="A451" s="121"/>
      <c r="B451" s="107"/>
      <c r="C451" s="108"/>
      <c r="D451" s="42"/>
      <c r="E451" s="43" t="s">
        <v>427</v>
      </c>
      <c r="F451" s="44" t="s">
        <v>202</v>
      </c>
      <c r="G451" s="170">
        <v>2</v>
      </c>
      <c r="H451" s="144">
        <v>15</v>
      </c>
      <c r="I451" s="157">
        <v>30</v>
      </c>
      <c r="J451" s="106">
        <v>40</v>
      </c>
      <c r="K451" s="87">
        <f t="shared" si="23"/>
        <v>1.2</v>
      </c>
      <c r="L451" s="87">
        <f t="shared" si="24"/>
        <v>1.2</v>
      </c>
      <c r="M451" s="46">
        <f t="shared" si="25"/>
        <v>45</v>
      </c>
      <c r="N451" s="355"/>
      <c r="O451" s="355"/>
      <c r="P451" s="355"/>
      <c r="Q451" s="355"/>
      <c r="R451" s="355"/>
      <c r="S451" s="355"/>
      <c r="T451" s="355"/>
      <c r="U451" s="355"/>
      <c r="V451" s="355"/>
      <c r="W451" s="355"/>
      <c r="X451" s="355"/>
      <c r="Y451" s="355"/>
      <c r="Z451" s="355"/>
      <c r="AA451" s="355"/>
      <c r="AB451" s="355"/>
      <c r="AC451" s="355"/>
      <c r="AD451" s="83"/>
    </row>
    <row r="452" spans="1:30" s="225" customFormat="1" ht="18" customHeight="1">
      <c r="A452" s="121"/>
      <c r="B452" s="107"/>
      <c r="C452" s="108"/>
      <c r="D452" s="42"/>
      <c r="E452" s="43" t="s">
        <v>427</v>
      </c>
      <c r="F452" s="44" t="s">
        <v>237</v>
      </c>
      <c r="G452" s="170">
        <v>2</v>
      </c>
      <c r="H452" s="144">
        <v>15</v>
      </c>
      <c r="I452" s="157">
        <v>30</v>
      </c>
      <c r="J452" s="106">
        <v>40</v>
      </c>
      <c r="K452" s="87">
        <f t="shared" si="23"/>
        <v>1.2</v>
      </c>
      <c r="L452" s="87">
        <f t="shared" si="24"/>
        <v>1.2</v>
      </c>
      <c r="M452" s="46">
        <f t="shared" si="25"/>
        <v>45</v>
      </c>
      <c r="N452" s="355"/>
      <c r="O452" s="355"/>
      <c r="P452" s="355"/>
      <c r="Q452" s="355"/>
      <c r="R452" s="355"/>
      <c r="S452" s="355"/>
      <c r="T452" s="355"/>
      <c r="U452" s="355"/>
      <c r="V452" s="355"/>
      <c r="W452" s="355"/>
      <c r="X452" s="355"/>
      <c r="Y452" s="355"/>
      <c r="Z452" s="355"/>
      <c r="AA452" s="355"/>
      <c r="AB452" s="355"/>
      <c r="AC452" s="355"/>
      <c r="AD452" s="83"/>
    </row>
    <row r="453" spans="1:30" ht="18" customHeight="1">
      <c r="A453" s="104">
        <v>23</v>
      </c>
      <c r="B453" s="60" t="s">
        <v>119</v>
      </c>
      <c r="C453" s="61" t="s">
        <v>120</v>
      </c>
      <c r="D453" s="42">
        <v>20200010</v>
      </c>
      <c r="E453" s="43" t="s">
        <v>277</v>
      </c>
      <c r="F453" s="44" t="s">
        <v>202</v>
      </c>
      <c r="G453" s="170">
        <v>1</v>
      </c>
      <c r="H453" s="137">
        <v>15</v>
      </c>
      <c r="I453" s="156">
        <v>30</v>
      </c>
      <c r="J453" s="106">
        <v>37</v>
      </c>
      <c r="K453" s="87">
        <f t="shared" si="23"/>
        <v>1.2</v>
      </c>
      <c r="L453" s="87">
        <f t="shared" si="24"/>
        <v>1.2</v>
      </c>
      <c r="M453" s="46">
        <f t="shared" si="25"/>
        <v>45</v>
      </c>
      <c r="N453" s="349">
        <v>67.5</v>
      </c>
      <c r="O453" s="351"/>
      <c r="P453" s="353">
        <f>SUM(M453:M478)+N453+O453</f>
        <v>1156.8</v>
      </c>
      <c r="Q453" s="351">
        <v>0</v>
      </c>
      <c r="R453" s="353">
        <v>56</v>
      </c>
      <c r="S453" s="347">
        <v>450</v>
      </c>
      <c r="T453" s="351">
        <v>450</v>
      </c>
      <c r="U453" s="347">
        <v>112</v>
      </c>
      <c r="V453" s="380">
        <v>112</v>
      </c>
      <c r="W453" s="347">
        <v>56</v>
      </c>
      <c r="X453" s="351">
        <v>56</v>
      </c>
      <c r="Y453" s="353">
        <f>ROUND((P453-T453),1)</f>
        <v>706.8</v>
      </c>
      <c r="Z453" s="392">
        <f>IF(OR(SUM(V453:V478)="",SUM(Q453:Q478)=""),0,IF(OR(SUM(U453:U478)=320,SUM(V453:V478)&gt;0),ROUND((SUM(Q453:Q478)-SUM(V453:V478)),1),0))</f>
        <v>-112</v>
      </c>
      <c r="AA453" s="392">
        <f>IF(OR(SUM(X453:X478)="",SUM(R453:R478)=""),0,IF(OR(SUM(W453:W478)=160,SUM(X453:X478)&gt;0),ROUND((SUM(R453:R478)-SUM(X453:X478)),1),0))</f>
        <v>0</v>
      </c>
      <c r="AB453" s="393">
        <v>0</v>
      </c>
      <c r="AC453" s="398">
        <f>SUM(Y453:AA478)</f>
        <v>594.79999999999995</v>
      </c>
      <c r="AD453" s="83"/>
    </row>
    <row r="454" spans="1:30" ht="18" customHeight="1">
      <c r="A454" s="90"/>
      <c r="B454" s="107"/>
      <c r="C454" s="108"/>
      <c r="D454" s="42">
        <v>20200010</v>
      </c>
      <c r="E454" s="43" t="s">
        <v>277</v>
      </c>
      <c r="F454" s="44" t="s">
        <v>237</v>
      </c>
      <c r="G454" s="170">
        <v>1</v>
      </c>
      <c r="H454" s="137">
        <v>15</v>
      </c>
      <c r="I454" s="156">
        <v>30</v>
      </c>
      <c r="J454" s="106">
        <v>38</v>
      </c>
      <c r="K454" s="87">
        <f t="shared" si="23"/>
        <v>1.2</v>
      </c>
      <c r="L454" s="87">
        <f t="shared" si="24"/>
        <v>1.2</v>
      </c>
      <c r="M454" s="46">
        <f t="shared" si="25"/>
        <v>45</v>
      </c>
      <c r="N454" s="345"/>
      <c r="O454" s="345"/>
      <c r="P454" s="345"/>
      <c r="Q454" s="345"/>
      <c r="R454" s="345"/>
      <c r="S454" s="345"/>
      <c r="T454" s="345"/>
      <c r="U454" s="345"/>
      <c r="V454" s="345"/>
      <c r="W454" s="345"/>
      <c r="X454" s="345"/>
      <c r="Y454" s="345"/>
      <c r="Z454" s="345"/>
      <c r="AA454" s="345"/>
      <c r="AB454" s="345"/>
      <c r="AC454" s="345"/>
      <c r="AD454" s="83"/>
    </row>
    <row r="455" spans="1:30" ht="18" customHeight="1">
      <c r="A455" s="90"/>
      <c r="B455" s="107"/>
      <c r="C455" s="108"/>
      <c r="D455" s="42">
        <v>20200010601</v>
      </c>
      <c r="E455" s="43" t="s">
        <v>278</v>
      </c>
      <c r="F455" s="44" t="s">
        <v>197</v>
      </c>
      <c r="G455" s="170">
        <v>1</v>
      </c>
      <c r="H455" s="137">
        <v>30</v>
      </c>
      <c r="I455" s="156"/>
      <c r="J455" s="106">
        <v>59</v>
      </c>
      <c r="K455" s="87">
        <f t="shared" si="23"/>
        <v>1.2</v>
      </c>
      <c r="L455" s="87">
        <f t="shared" si="24"/>
        <v>0</v>
      </c>
      <c r="M455" s="46">
        <f t="shared" si="25"/>
        <v>36</v>
      </c>
      <c r="N455" s="345"/>
      <c r="O455" s="345"/>
      <c r="P455" s="345"/>
      <c r="Q455" s="345"/>
      <c r="R455" s="345"/>
      <c r="S455" s="345"/>
      <c r="T455" s="345"/>
      <c r="U455" s="345"/>
      <c r="V455" s="345"/>
      <c r="W455" s="345"/>
      <c r="X455" s="345"/>
      <c r="Y455" s="345"/>
      <c r="Z455" s="345"/>
      <c r="AA455" s="345"/>
      <c r="AB455" s="345"/>
      <c r="AC455" s="345"/>
      <c r="AD455" s="83"/>
    </row>
    <row r="456" spans="1:30" s="225" customFormat="1" ht="18" customHeight="1">
      <c r="A456" s="121"/>
      <c r="B456" s="107"/>
      <c r="C456" s="108"/>
      <c r="D456" s="42">
        <v>20200010601</v>
      </c>
      <c r="E456" s="43" t="s">
        <v>509</v>
      </c>
      <c r="F456" s="44" t="s">
        <v>197</v>
      </c>
      <c r="G456" s="170">
        <v>1</v>
      </c>
      <c r="H456" s="137"/>
      <c r="I456" s="156">
        <v>30</v>
      </c>
      <c r="J456" s="106">
        <v>59</v>
      </c>
      <c r="K456" s="87">
        <f t="shared" ref="K456:K519" si="26">IF(OR(LEFT(E456,2)="ĐA",LEFT(E456,2)="DA",LEFT(E456,5)="Đồ án",LEFT(E456,5)="Đồán ",LEFT(E456,9)="Sinh hoạt",LEFT(E456,9)="sinh hoạt",LEFT(E456,6)="Cố vấn",LEFT(E456,6)="cố vấn",LEFT(E456,4)="cvht",LEFT(E456,4)="CVHT",LEFT(E456,4)="shcn",LEFT(E456,4)="SHCN"),0,(IF(AND(H456&gt;0,J456&gt;0),IF(J456&gt;60,1.3,IF(J456&gt;35,1.2,1)),0)))</f>
        <v>0</v>
      </c>
      <c r="L456" s="87">
        <f t="shared" ref="L456:L519" si="27">IF(OR(LEFT(E456,2)="ĐA",LEFT(E456,2)="DA",LEFT(E456,5)="Đồ án",LEFT(E456,5)="Đồán "),0,IF(AND(J456&gt;0,I456&gt;0),IF(AND(OR(LEFT(E456,4)="GDQP",LEFT(E456,4)="gdqp",LEFT(E456,19)="Giáo dục quốc phòng"),J456&gt;50),1.3,IF(J456&gt;35,1.2,IF(J456&gt;29,1.1,1))),0))</f>
        <v>1.2</v>
      </c>
      <c r="M456" s="46">
        <f t="shared" ref="M456:M519" si="28">ROUND(IF(OR(LEFT(E456,2)="ĐA",LEFT(E456,2)="DA",LEFT(E456,5)="Đồ án",LEFT(E456,5)="Đồán "),J456*0.5,(IF(H456&gt;0,H456*K456,"0")+IF(I456&gt;0,(I456*0.75)*L456,"0"))),1)</f>
        <v>27</v>
      </c>
      <c r="N456" s="355"/>
      <c r="O456" s="355"/>
      <c r="P456" s="355"/>
      <c r="Q456" s="355"/>
      <c r="R456" s="355"/>
      <c r="S456" s="355"/>
      <c r="T456" s="355"/>
      <c r="U456" s="355"/>
      <c r="V456" s="355"/>
      <c r="W456" s="355"/>
      <c r="X456" s="355"/>
      <c r="Y456" s="355"/>
      <c r="Z456" s="355"/>
      <c r="AA456" s="355"/>
      <c r="AB456" s="355"/>
      <c r="AC456" s="355"/>
      <c r="AD456" s="83"/>
    </row>
    <row r="457" spans="1:30" s="225" customFormat="1" ht="18" customHeight="1">
      <c r="A457" s="121"/>
      <c r="B457" s="107"/>
      <c r="C457" s="108"/>
      <c r="D457" s="42">
        <v>20200010601</v>
      </c>
      <c r="E457" s="43" t="s">
        <v>510</v>
      </c>
      <c r="F457" s="44" t="s">
        <v>197</v>
      </c>
      <c r="G457" s="170">
        <v>1</v>
      </c>
      <c r="H457" s="137"/>
      <c r="I457" s="156">
        <v>30</v>
      </c>
      <c r="J457" s="106">
        <v>59</v>
      </c>
      <c r="K457" s="87">
        <f t="shared" si="26"/>
        <v>0</v>
      </c>
      <c r="L457" s="87">
        <f t="shared" si="27"/>
        <v>1.2</v>
      </c>
      <c r="M457" s="46">
        <f t="shared" si="28"/>
        <v>27</v>
      </c>
      <c r="N457" s="355"/>
      <c r="O457" s="355"/>
      <c r="P457" s="355"/>
      <c r="Q457" s="355"/>
      <c r="R457" s="355"/>
      <c r="S457" s="355"/>
      <c r="T457" s="355"/>
      <c r="U457" s="355"/>
      <c r="V457" s="355"/>
      <c r="W457" s="355"/>
      <c r="X457" s="355"/>
      <c r="Y457" s="355"/>
      <c r="Z457" s="355"/>
      <c r="AA457" s="355"/>
      <c r="AB457" s="355"/>
      <c r="AC457" s="355"/>
      <c r="AD457" s="83"/>
    </row>
    <row r="458" spans="1:30" ht="18" customHeight="1">
      <c r="A458" s="90"/>
      <c r="B458" s="107"/>
      <c r="C458" s="108"/>
      <c r="D458" s="42">
        <v>21100094</v>
      </c>
      <c r="E458" s="43" t="s">
        <v>279</v>
      </c>
      <c r="F458" s="44" t="s">
        <v>280</v>
      </c>
      <c r="G458" s="170">
        <v>1</v>
      </c>
      <c r="H458" s="137">
        <v>30</v>
      </c>
      <c r="I458" s="156">
        <v>60</v>
      </c>
      <c r="J458" s="106">
        <v>29</v>
      </c>
      <c r="K458" s="87">
        <f t="shared" si="26"/>
        <v>1</v>
      </c>
      <c r="L458" s="87">
        <f t="shared" si="27"/>
        <v>1</v>
      </c>
      <c r="M458" s="46">
        <f t="shared" si="28"/>
        <v>75</v>
      </c>
      <c r="N458" s="345"/>
      <c r="O458" s="345"/>
      <c r="P458" s="345"/>
      <c r="Q458" s="345"/>
      <c r="R458" s="345"/>
      <c r="S458" s="345"/>
      <c r="T458" s="345"/>
      <c r="U458" s="345"/>
      <c r="V458" s="345"/>
      <c r="W458" s="345"/>
      <c r="X458" s="345"/>
      <c r="Y458" s="345"/>
      <c r="Z458" s="345"/>
      <c r="AA458" s="345"/>
      <c r="AB458" s="345"/>
      <c r="AC458" s="345"/>
      <c r="AD458" s="83"/>
    </row>
    <row r="459" spans="1:30" ht="18" customHeight="1">
      <c r="A459" s="90"/>
      <c r="B459" s="107"/>
      <c r="C459" s="108"/>
      <c r="D459" s="42">
        <v>71400135504</v>
      </c>
      <c r="E459" s="43" t="s">
        <v>176</v>
      </c>
      <c r="F459" s="44" t="s">
        <v>281</v>
      </c>
      <c r="G459" s="170">
        <v>1</v>
      </c>
      <c r="H459" s="137">
        <v>30</v>
      </c>
      <c r="I459" s="156">
        <v>30</v>
      </c>
      <c r="J459" s="106">
        <v>35</v>
      </c>
      <c r="K459" s="87">
        <f t="shared" si="26"/>
        <v>1</v>
      </c>
      <c r="L459" s="87">
        <f t="shared" si="27"/>
        <v>1.1000000000000001</v>
      </c>
      <c r="M459" s="46">
        <f t="shared" si="28"/>
        <v>54.8</v>
      </c>
      <c r="N459" s="345"/>
      <c r="O459" s="345"/>
      <c r="P459" s="345"/>
      <c r="Q459" s="345"/>
      <c r="R459" s="345"/>
      <c r="S459" s="345"/>
      <c r="T459" s="345"/>
      <c r="U459" s="345"/>
      <c r="V459" s="345"/>
      <c r="W459" s="345"/>
      <c r="X459" s="345"/>
      <c r="Y459" s="345"/>
      <c r="Z459" s="345"/>
      <c r="AA459" s="345"/>
      <c r="AB459" s="345"/>
      <c r="AC459" s="345"/>
      <c r="AD459" s="83"/>
    </row>
    <row r="460" spans="1:30" ht="18" customHeight="1">
      <c r="A460" s="90"/>
      <c r="B460" s="107"/>
      <c r="C460" s="108"/>
      <c r="D460" s="42">
        <v>21100012201</v>
      </c>
      <c r="E460" s="43" t="s">
        <v>176</v>
      </c>
      <c r="F460" s="44" t="s">
        <v>183</v>
      </c>
      <c r="G460" s="170">
        <v>1</v>
      </c>
      <c r="H460" s="137">
        <v>30</v>
      </c>
      <c r="I460" s="156">
        <v>30</v>
      </c>
      <c r="J460" s="106">
        <v>41</v>
      </c>
      <c r="K460" s="87">
        <f t="shared" si="26"/>
        <v>1.2</v>
      </c>
      <c r="L460" s="87">
        <f t="shared" si="27"/>
        <v>1.2</v>
      </c>
      <c r="M460" s="46">
        <f t="shared" si="28"/>
        <v>63</v>
      </c>
      <c r="N460" s="345"/>
      <c r="O460" s="345"/>
      <c r="P460" s="345"/>
      <c r="Q460" s="345"/>
      <c r="R460" s="345"/>
      <c r="S460" s="345"/>
      <c r="T460" s="345"/>
      <c r="U460" s="345"/>
      <c r="V460" s="345"/>
      <c r="W460" s="345"/>
      <c r="X460" s="345"/>
      <c r="Y460" s="345"/>
      <c r="Z460" s="345"/>
      <c r="AA460" s="345"/>
      <c r="AB460" s="345"/>
      <c r="AC460" s="345"/>
      <c r="AD460" s="83"/>
    </row>
    <row r="461" spans="1:30" ht="18" customHeight="1">
      <c r="A461" s="90"/>
      <c r="B461" s="107"/>
      <c r="C461" s="108"/>
      <c r="D461" s="42">
        <v>21100012204</v>
      </c>
      <c r="E461" s="43" t="s">
        <v>176</v>
      </c>
      <c r="F461" s="44" t="s">
        <v>206</v>
      </c>
      <c r="G461" s="170">
        <v>1</v>
      </c>
      <c r="H461" s="171">
        <v>30</v>
      </c>
      <c r="I461" s="172">
        <v>30</v>
      </c>
      <c r="J461" s="106">
        <v>42</v>
      </c>
      <c r="K461" s="87">
        <f t="shared" si="26"/>
        <v>1.2</v>
      </c>
      <c r="L461" s="87">
        <f t="shared" si="27"/>
        <v>1.2</v>
      </c>
      <c r="M461" s="46">
        <f t="shared" si="28"/>
        <v>63</v>
      </c>
      <c r="N461" s="345"/>
      <c r="O461" s="345"/>
      <c r="P461" s="345"/>
      <c r="Q461" s="345"/>
      <c r="R461" s="345"/>
      <c r="S461" s="345"/>
      <c r="T461" s="345"/>
      <c r="U461" s="345"/>
      <c r="V461" s="345"/>
      <c r="W461" s="345"/>
      <c r="X461" s="345"/>
      <c r="Y461" s="345"/>
      <c r="Z461" s="345"/>
      <c r="AA461" s="345"/>
      <c r="AB461" s="345"/>
      <c r="AC461" s="345"/>
      <c r="AD461" s="83"/>
    </row>
    <row r="462" spans="1:30" ht="18" customHeight="1">
      <c r="A462" s="90"/>
      <c r="B462" s="107"/>
      <c r="C462" s="108"/>
      <c r="D462" s="42">
        <v>50600115401</v>
      </c>
      <c r="E462" s="43" t="s">
        <v>282</v>
      </c>
      <c r="F462" s="44" t="s">
        <v>262</v>
      </c>
      <c r="G462" s="170">
        <v>1</v>
      </c>
      <c r="H462" s="171">
        <v>35</v>
      </c>
      <c r="I462" s="172"/>
      <c r="J462" s="106">
        <v>68</v>
      </c>
      <c r="K462" s="87">
        <f t="shared" si="26"/>
        <v>1.3</v>
      </c>
      <c r="L462" s="87">
        <f t="shared" si="27"/>
        <v>0</v>
      </c>
      <c r="M462" s="46">
        <f t="shared" si="28"/>
        <v>45.5</v>
      </c>
      <c r="N462" s="345"/>
      <c r="O462" s="345"/>
      <c r="P462" s="345"/>
      <c r="Q462" s="345"/>
      <c r="R462" s="345"/>
      <c r="S462" s="345"/>
      <c r="T462" s="345"/>
      <c r="U462" s="345"/>
      <c r="V462" s="345"/>
      <c r="W462" s="345"/>
      <c r="X462" s="345"/>
      <c r="Y462" s="345"/>
      <c r="Z462" s="345"/>
      <c r="AA462" s="345"/>
      <c r="AB462" s="345"/>
      <c r="AC462" s="345"/>
      <c r="AD462" s="83"/>
    </row>
    <row r="463" spans="1:30" ht="18" customHeight="1">
      <c r="A463" s="90"/>
      <c r="B463" s="107"/>
      <c r="C463" s="108"/>
      <c r="D463" s="42">
        <v>50600115401</v>
      </c>
      <c r="E463" s="43" t="s">
        <v>282</v>
      </c>
      <c r="F463" s="44" t="s">
        <v>262</v>
      </c>
      <c r="G463" s="170">
        <v>1</v>
      </c>
      <c r="H463" s="171"/>
      <c r="I463" s="172">
        <v>40</v>
      </c>
      <c r="J463" s="106">
        <v>39</v>
      </c>
      <c r="K463" s="87">
        <f t="shared" si="26"/>
        <v>0</v>
      </c>
      <c r="L463" s="87">
        <f t="shared" si="27"/>
        <v>1.2</v>
      </c>
      <c r="M463" s="46">
        <f t="shared" si="28"/>
        <v>36</v>
      </c>
      <c r="N463" s="345"/>
      <c r="O463" s="345"/>
      <c r="P463" s="345"/>
      <c r="Q463" s="345"/>
      <c r="R463" s="345"/>
      <c r="S463" s="345"/>
      <c r="T463" s="345"/>
      <c r="U463" s="345"/>
      <c r="V463" s="345"/>
      <c r="W463" s="345"/>
      <c r="X463" s="345"/>
      <c r="Y463" s="345"/>
      <c r="Z463" s="345"/>
      <c r="AA463" s="345"/>
      <c r="AB463" s="345"/>
      <c r="AC463" s="345"/>
      <c r="AD463" s="83"/>
    </row>
    <row r="464" spans="1:30" ht="18" customHeight="1">
      <c r="A464" s="90"/>
      <c r="B464" s="107"/>
      <c r="C464" s="108"/>
      <c r="D464" s="42">
        <v>50600115401</v>
      </c>
      <c r="E464" s="43" t="s">
        <v>282</v>
      </c>
      <c r="F464" s="44" t="s">
        <v>262</v>
      </c>
      <c r="G464" s="170">
        <v>1</v>
      </c>
      <c r="H464" s="137"/>
      <c r="I464" s="156">
        <v>40</v>
      </c>
      <c r="J464" s="106">
        <v>29</v>
      </c>
      <c r="K464" s="87">
        <f t="shared" si="26"/>
        <v>0</v>
      </c>
      <c r="L464" s="87">
        <f t="shared" si="27"/>
        <v>1</v>
      </c>
      <c r="M464" s="46">
        <f t="shared" si="28"/>
        <v>30</v>
      </c>
      <c r="N464" s="345"/>
      <c r="O464" s="345"/>
      <c r="P464" s="345"/>
      <c r="Q464" s="345"/>
      <c r="R464" s="345"/>
      <c r="S464" s="345"/>
      <c r="T464" s="345"/>
      <c r="U464" s="345"/>
      <c r="V464" s="345"/>
      <c r="W464" s="345"/>
      <c r="X464" s="345"/>
      <c r="Y464" s="345"/>
      <c r="Z464" s="345"/>
      <c r="AA464" s="345"/>
      <c r="AB464" s="345"/>
      <c r="AC464" s="345"/>
      <c r="AD464" s="83"/>
    </row>
    <row r="465" spans="1:30" ht="18" customHeight="1">
      <c r="A465" s="90"/>
      <c r="B465" s="107"/>
      <c r="C465" s="108"/>
      <c r="D465" s="42"/>
      <c r="E465" s="43" t="s">
        <v>328</v>
      </c>
      <c r="F465" s="44" t="s">
        <v>205</v>
      </c>
      <c r="G465" s="170"/>
      <c r="H465" s="137"/>
      <c r="I465" s="156"/>
      <c r="J465" s="106"/>
      <c r="K465" s="87">
        <f t="shared" si="26"/>
        <v>0</v>
      </c>
      <c r="L465" s="87">
        <f t="shared" si="27"/>
        <v>0</v>
      </c>
      <c r="M465" s="46">
        <f t="shared" si="28"/>
        <v>0</v>
      </c>
      <c r="N465" s="345"/>
      <c r="O465" s="345"/>
      <c r="P465" s="345"/>
      <c r="Q465" s="345"/>
      <c r="R465" s="345"/>
      <c r="S465" s="345"/>
      <c r="T465" s="345"/>
      <c r="U465" s="345"/>
      <c r="V465" s="345"/>
      <c r="W465" s="345"/>
      <c r="X465" s="345"/>
      <c r="Y465" s="345"/>
      <c r="Z465" s="345"/>
      <c r="AA465" s="345"/>
      <c r="AB465" s="345"/>
      <c r="AC465" s="345"/>
      <c r="AD465" s="83"/>
    </row>
    <row r="466" spans="1:30" ht="18" customHeight="1">
      <c r="A466" s="90"/>
      <c r="B466" s="107"/>
      <c r="C466" s="108"/>
      <c r="D466" s="42"/>
      <c r="E466" s="43" t="s">
        <v>432</v>
      </c>
      <c r="F466" s="44" t="s">
        <v>319</v>
      </c>
      <c r="G466" s="170">
        <v>2</v>
      </c>
      <c r="H466" s="137">
        <v>15</v>
      </c>
      <c r="I466" s="156"/>
      <c r="J466" s="106">
        <v>40</v>
      </c>
      <c r="K466" s="87">
        <f t="shared" si="26"/>
        <v>1.2</v>
      </c>
      <c r="L466" s="87">
        <f t="shared" si="27"/>
        <v>0</v>
      </c>
      <c r="M466" s="46">
        <f t="shared" si="28"/>
        <v>18</v>
      </c>
      <c r="N466" s="345"/>
      <c r="O466" s="345"/>
      <c r="P466" s="345"/>
      <c r="Q466" s="345"/>
      <c r="R466" s="345"/>
      <c r="S466" s="345"/>
      <c r="T466" s="345"/>
      <c r="U466" s="345"/>
      <c r="V466" s="345"/>
      <c r="W466" s="345"/>
      <c r="X466" s="345"/>
      <c r="Y466" s="345"/>
      <c r="Z466" s="345"/>
      <c r="AA466" s="345"/>
      <c r="AB466" s="345"/>
      <c r="AC466" s="345"/>
      <c r="AD466" s="83"/>
    </row>
    <row r="467" spans="1:30" s="225" customFormat="1" ht="18" customHeight="1">
      <c r="A467" s="121"/>
      <c r="B467" s="107"/>
      <c r="C467" s="108"/>
      <c r="D467" s="42"/>
      <c r="E467" s="43" t="s">
        <v>511</v>
      </c>
      <c r="F467" s="44" t="s">
        <v>319</v>
      </c>
      <c r="G467" s="170">
        <v>2</v>
      </c>
      <c r="H467" s="137"/>
      <c r="I467" s="156">
        <v>30</v>
      </c>
      <c r="J467" s="106">
        <v>40</v>
      </c>
      <c r="K467" s="87">
        <f t="shared" si="26"/>
        <v>0</v>
      </c>
      <c r="L467" s="87">
        <f t="shared" si="27"/>
        <v>1.2</v>
      </c>
      <c r="M467" s="46">
        <f t="shared" si="28"/>
        <v>27</v>
      </c>
      <c r="N467" s="355"/>
      <c r="O467" s="355"/>
      <c r="P467" s="355"/>
      <c r="Q467" s="355"/>
      <c r="R467" s="355"/>
      <c r="S467" s="355"/>
      <c r="T467" s="355"/>
      <c r="U467" s="355"/>
      <c r="V467" s="355"/>
      <c r="W467" s="355"/>
      <c r="X467" s="355"/>
      <c r="Y467" s="355"/>
      <c r="Z467" s="355"/>
      <c r="AA467" s="355"/>
      <c r="AB467" s="355"/>
      <c r="AC467" s="355"/>
      <c r="AD467" s="83"/>
    </row>
    <row r="468" spans="1:30" s="225" customFormat="1" ht="18" customHeight="1">
      <c r="A468" s="121"/>
      <c r="B468" s="107"/>
      <c r="C468" s="108"/>
      <c r="D468" s="42"/>
      <c r="E468" s="43" t="s">
        <v>512</v>
      </c>
      <c r="F468" s="44" t="s">
        <v>319</v>
      </c>
      <c r="G468" s="170">
        <v>2</v>
      </c>
      <c r="H468" s="137"/>
      <c r="I468" s="156">
        <v>30</v>
      </c>
      <c r="J468" s="106">
        <v>40</v>
      </c>
      <c r="K468" s="87">
        <f t="shared" si="26"/>
        <v>0</v>
      </c>
      <c r="L468" s="87">
        <f t="shared" si="27"/>
        <v>1.2</v>
      </c>
      <c r="M468" s="46">
        <f t="shared" si="28"/>
        <v>27</v>
      </c>
      <c r="N468" s="355"/>
      <c r="O468" s="355"/>
      <c r="P468" s="355"/>
      <c r="Q468" s="355"/>
      <c r="R468" s="355"/>
      <c r="S468" s="355"/>
      <c r="T468" s="355"/>
      <c r="U468" s="355"/>
      <c r="V468" s="355"/>
      <c r="W468" s="355"/>
      <c r="X468" s="355"/>
      <c r="Y468" s="355"/>
      <c r="Z468" s="355"/>
      <c r="AA468" s="355"/>
      <c r="AB468" s="355"/>
      <c r="AC468" s="355"/>
      <c r="AD468" s="83"/>
    </row>
    <row r="469" spans="1:30" ht="18" customHeight="1">
      <c r="A469" s="90"/>
      <c r="B469" s="63"/>
      <c r="C469" s="108"/>
      <c r="D469" s="42"/>
      <c r="E469" s="43" t="s">
        <v>432</v>
      </c>
      <c r="F469" s="44" t="s">
        <v>216</v>
      </c>
      <c r="G469" s="170">
        <v>2</v>
      </c>
      <c r="H469" s="137">
        <v>15</v>
      </c>
      <c r="I469" s="156">
        <v>30</v>
      </c>
      <c r="J469" s="106">
        <v>40</v>
      </c>
      <c r="K469" s="87">
        <f t="shared" si="26"/>
        <v>1.2</v>
      </c>
      <c r="L469" s="87">
        <f t="shared" si="27"/>
        <v>1.2</v>
      </c>
      <c r="M469" s="46">
        <f t="shared" si="28"/>
        <v>45</v>
      </c>
      <c r="N469" s="345"/>
      <c r="O469" s="345"/>
      <c r="P469" s="345"/>
      <c r="Q469" s="345"/>
      <c r="R469" s="345"/>
      <c r="S469" s="345"/>
      <c r="T469" s="345"/>
      <c r="U469" s="345"/>
      <c r="V469" s="345"/>
      <c r="W469" s="345"/>
      <c r="X469" s="345"/>
      <c r="Y469" s="345"/>
      <c r="Z469" s="345"/>
      <c r="AA469" s="345"/>
      <c r="AB469" s="345"/>
      <c r="AC469" s="345"/>
      <c r="AD469" s="83"/>
    </row>
    <row r="470" spans="1:30" ht="18" customHeight="1">
      <c r="A470" s="90"/>
      <c r="B470" s="107"/>
      <c r="C470" s="108"/>
      <c r="D470" s="42"/>
      <c r="E470" s="43" t="s">
        <v>267</v>
      </c>
      <c r="F470" s="44" t="s">
        <v>260</v>
      </c>
      <c r="G470" s="170">
        <v>2</v>
      </c>
      <c r="H470" s="137">
        <v>30</v>
      </c>
      <c r="I470" s="156">
        <v>30</v>
      </c>
      <c r="J470" s="106">
        <v>40</v>
      </c>
      <c r="K470" s="87">
        <f t="shared" si="26"/>
        <v>1.2</v>
      </c>
      <c r="L470" s="87">
        <f t="shared" si="27"/>
        <v>1.2</v>
      </c>
      <c r="M470" s="46">
        <f t="shared" si="28"/>
        <v>63</v>
      </c>
      <c r="N470" s="345"/>
      <c r="O470" s="345"/>
      <c r="P470" s="345"/>
      <c r="Q470" s="345"/>
      <c r="R470" s="345"/>
      <c r="S470" s="345"/>
      <c r="T470" s="345"/>
      <c r="U470" s="345"/>
      <c r="V470" s="345"/>
      <c r="W470" s="345"/>
      <c r="X470" s="345"/>
      <c r="Y470" s="345"/>
      <c r="Z470" s="345"/>
      <c r="AA470" s="345"/>
      <c r="AB470" s="345"/>
      <c r="AC470" s="345"/>
      <c r="AD470" s="83"/>
    </row>
    <row r="471" spans="1:30" ht="18" customHeight="1">
      <c r="A471" s="90"/>
      <c r="B471" s="107"/>
      <c r="C471" s="108"/>
      <c r="D471" s="42"/>
      <c r="E471" s="43" t="s">
        <v>433</v>
      </c>
      <c r="F471" s="44" t="s">
        <v>260</v>
      </c>
      <c r="G471" s="170">
        <v>2</v>
      </c>
      <c r="H471" s="144">
        <v>30</v>
      </c>
      <c r="I471" s="157">
        <v>30</v>
      </c>
      <c r="J471" s="106">
        <v>40</v>
      </c>
      <c r="K471" s="87">
        <f t="shared" si="26"/>
        <v>1.2</v>
      </c>
      <c r="L471" s="87">
        <f t="shared" si="27"/>
        <v>1.2</v>
      </c>
      <c r="M471" s="46">
        <f t="shared" si="28"/>
        <v>63</v>
      </c>
      <c r="N471" s="345"/>
      <c r="O471" s="345"/>
      <c r="P471" s="345"/>
      <c r="Q471" s="345"/>
      <c r="R471" s="345"/>
      <c r="S471" s="345"/>
      <c r="T471" s="345"/>
      <c r="U471" s="345"/>
      <c r="V471" s="345"/>
      <c r="W471" s="345"/>
      <c r="X471" s="345"/>
      <c r="Y471" s="345"/>
      <c r="Z471" s="345"/>
      <c r="AA471" s="345"/>
      <c r="AB471" s="345"/>
      <c r="AC471" s="345"/>
      <c r="AD471" s="83"/>
    </row>
    <row r="472" spans="1:30" ht="18" customHeight="1">
      <c r="A472" s="90"/>
      <c r="B472" s="107"/>
      <c r="C472" s="108"/>
      <c r="D472" s="42"/>
      <c r="E472" s="235" t="s">
        <v>395</v>
      </c>
      <c r="F472" s="236" t="s">
        <v>325</v>
      </c>
      <c r="G472" s="237">
        <v>2</v>
      </c>
      <c r="H472" s="238"/>
      <c r="I472" s="239"/>
      <c r="J472" s="240">
        <v>40</v>
      </c>
      <c r="K472" s="87">
        <f t="shared" si="26"/>
        <v>0</v>
      </c>
      <c r="L472" s="87">
        <f t="shared" si="27"/>
        <v>0</v>
      </c>
      <c r="M472" s="46">
        <f t="shared" si="28"/>
        <v>20</v>
      </c>
      <c r="N472" s="345"/>
      <c r="O472" s="345"/>
      <c r="P472" s="345"/>
      <c r="Q472" s="345"/>
      <c r="R472" s="345"/>
      <c r="S472" s="345"/>
      <c r="T472" s="345"/>
      <c r="U472" s="345"/>
      <c r="V472" s="345"/>
      <c r="W472" s="345"/>
      <c r="X472" s="345"/>
      <c r="Y472" s="345"/>
      <c r="Z472" s="345"/>
      <c r="AA472" s="345"/>
      <c r="AB472" s="345"/>
      <c r="AC472" s="345"/>
      <c r="AD472" s="83"/>
    </row>
    <row r="473" spans="1:30" s="225" customFormat="1" ht="18" customHeight="1">
      <c r="A473" s="121"/>
      <c r="B473" s="107"/>
      <c r="C473" s="108"/>
      <c r="D473" s="42"/>
      <c r="E473" s="43" t="s">
        <v>278</v>
      </c>
      <c r="F473" s="44" t="s">
        <v>320</v>
      </c>
      <c r="G473" s="170">
        <v>2</v>
      </c>
      <c r="H473" s="144">
        <v>30</v>
      </c>
      <c r="I473" s="157"/>
      <c r="J473" s="106">
        <v>40</v>
      </c>
      <c r="K473" s="87">
        <f t="shared" si="26"/>
        <v>1.2</v>
      </c>
      <c r="L473" s="87">
        <f t="shared" si="27"/>
        <v>0</v>
      </c>
      <c r="M473" s="46">
        <f t="shared" si="28"/>
        <v>36</v>
      </c>
      <c r="N473" s="355"/>
      <c r="O473" s="355"/>
      <c r="P473" s="355"/>
      <c r="Q473" s="355"/>
      <c r="R473" s="355"/>
      <c r="S473" s="355"/>
      <c r="T473" s="355"/>
      <c r="U473" s="355"/>
      <c r="V473" s="355"/>
      <c r="W473" s="355"/>
      <c r="X473" s="355"/>
      <c r="Y473" s="355"/>
      <c r="Z473" s="355"/>
      <c r="AA473" s="355"/>
      <c r="AB473" s="355"/>
      <c r="AC473" s="355"/>
      <c r="AD473" s="83"/>
    </row>
    <row r="474" spans="1:30" s="225" customFormat="1" ht="18" customHeight="1">
      <c r="A474" s="121"/>
      <c r="B474" s="107"/>
      <c r="C474" s="108"/>
      <c r="D474" s="42"/>
      <c r="E474" s="43" t="s">
        <v>509</v>
      </c>
      <c r="F474" s="44" t="s">
        <v>320</v>
      </c>
      <c r="G474" s="170">
        <v>2</v>
      </c>
      <c r="H474" s="144"/>
      <c r="I474" s="157">
        <v>30</v>
      </c>
      <c r="J474" s="106">
        <v>40</v>
      </c>
      <c r="K474" s="87">
        <f t="shared" si="26"/>
        <v>0</v>
      </c>
      <c r="L474" s="87">
        <f t="shared" si="27"/>
        <v>1.2</v>
      </c>
      <c r="M474" s="46">
        <f t="shared" si="28"/>
        <v>27</v>
      </c>
      <c r="N474" s="355"/>
      <c r="O474" s="355"/>
      <c r="P474" s="355"/>
      <c r="Q474" s="355"/>
      <c r="R474" s="355"/>
      <c r="S474" s="355"/>
      <c r="T474" s="355"/>
      <c r="U474" s="355"/>
      <c r="V474" s="355"/>
      <c r="W474" s="355"/>
      <c r="X474" s="355"/>
      <c r="Y474" s="355"/>
      <c r="Z474" s="355"/>
      <c r="AA474" s="355"/>
      <c r="AB474" s="355"/>
      <c r="AC474" s="355"/>
      <c r="AD474" s="83"/>
    </row>
    <row r="475" spans="1:30" s="225" customFormat="1" ht="18" customHeight="1">
      <c r="A475" s="121"/>
      <c r="B475" s="107"/>
      <c r="C475" s="108"/>
      <c r="D475" s="42"/>
      <c r="E475" s="43" t="s">
        <v>510</v>
      </c>
      <c r="F475" s="44" t="s">
        <v>320</v>
      </c>
      <c r="G475" s="170">
        <v>2</v>
      </c>
      <c r="H475" s="144"/>
      <c r="I475" s="157">
        <v>30</v>
      </c>
      <c r="J475" s="106">
        <v>40</v>
      </c>
      <c r="K475" s="87">
        <f t="shared" si="26"/>
        <v>0</v>
      </c>
      <c r="L475" s="87">
        <f t="shared" si="27"/>
        <v>1.2</v>
      </c>
      <c r="M475" s="46">
        <f t="shared" si="28"/>
        <v>27</v>
      </c>
      <c r="N475" s="355"/>
      <c r="O475" s="355"/>
      <c r="P475" s="355"/>
      <c r="Q475" s="355"/>
      <c r="R475" s="355"/>
      <c r="S475" s="355"/>
      <c r="T475" s="355"/>
      <c r="U475" s="355"/>
      <c r="V475" s="355"/>
      <c r="W475" s="355"/>
      <c r="X475" s="355"/>
      <c r="Y475" s="355"/>
      <c r="Z475" s="355"/>
      <c r="AA475" s="355"/>
      <c r="AB475" s="355"/>
      <c r="AC475" s="355"/>
      <c r="AD475" s="83"/>
    </row>
    <row r="476" spans="1:30" s="225" customFormat="1" ht="18" customHeight="1">
      <c r="A476" s="121"/>
      <c r="B476" s="107"/>
      <c r="C476" s="108"/>
      <c r="D476" s="42"/>
      <c r="E476" s="43" t="s">
        <v>278</v>
      </c>
      <c r="F476" s="44" t="s">
        <v>177</v>
      </c>
      <c r="G476" s="170">
        <v>2</v>
      </c>
      <c r="H476" s="144">
        <v>30</v>
      </c>
      <c r="I476" s="157">
        <v>30</v>
      </c>
      <c r="J476" s="106">
        <v>40</v>
      </c>
      <c r="K476" s="87">
        <f t="shared" si="26"/>
        <v>1.2</v>
      </c>
      <c r="L476" s="87">
        <f t="shared" si="27"/>
        <v>1.2</v>
      </c>
      <c r="M476" s="46">
        <f t="shared" si="28"/>
        <v>63</v>
      </c>
      <c r="N476" s="355"/>
      <c r="O476" s="355"/>
      <c r="P476" s="355"/>
      <c r="Q476" s="355"/>
      <c r="R476" s="355"/>
      <c r="S476" s="355"/>
      <c r="T476" s="355"/>
      <c r="U476" s="355"/>
      <c r="V476" s="355"/>
      <c r="W476" s="355"/>
      <c r="X476" s="355"/>
      <c r="Y476" s="355"/>
      <c r="Z476" s="355"/>
      <c r="AA476" s="355"/>
      <c r="AB476" s="355"/>
      <c r="AC476" s="355"/>
      <c r="AD476" s="83"/>
    </row>
    <row r="477" spans="1:30" ht="18" customHeight="1">
      <c r="A477" s="90"/>
      <c r="B477" s="107"/>
      <c r="C477" s="108"/>
      <c r="D477" s="42"/>
      <c r="E477" s="43" t="s">
        <v>278</v>
      </c>
      <c r="F477" s="44" t="s">
        <v>434</v>
      </c>
      <c r="G477" s="170">
        <v>2</v>
      </c>
      <c r="H477" s="144">
        <v>30</v>
      </c>
      <c r="I477" s="157">
        <v>30</v>
      </c>
      <c r="J477" s="106">
        <v>40</v>
      </c>
      <c r="K477" s="87">
        <f t="shared" si="26"/>
        <v>1.2</v>
      </c>
      <c r="L477" s="87">
        <f t="shared" si="27"/>
        <v>1.2</v>
      </c>
      <c r="M477" s="46">
        <f t="shared" si="28"/>
        <v>63</v>
      </c>
      <c r="N477" s="345"/>
      <c r="O477" s="345"/>
      <c r="P477" s="345"/>
      <c r="Q477" s="345"/>
      <c r="R477" s="345"/>
      <c r="S477" s="345"/>
      <c r="T477" s="345"/>
      <c r="U477" s="345"/>
      <c r="V477" s="345"/>
      <c r="W477" s="345"/>
      <c r="X477" s="345"/>
      <c r="Y477" s="345"/>
      <c r="Z477" s="345"/>
      <c r="AA477" s="345"/>
      <c r="AB477" s="345"/>
      <c r="AC477" s="345"/>
      <c r="AD477" s="83"/>
    </row>
    <row r="478" spans="1:30" ht="18" customHeight="1">
      <c r="A478" s="90"/>
      <c r="B478" s="107"/>
      <c r="C478" s="108"/>
      <c r="D478" s="42"/>
      <c r="E478" s="43" t="s">
        <v>278</v>
      </c>
      <c r="F478" s="44" t="s">
        <v>435</v>
      </c>
      <c r="G478" s="170">
        <v>2</v>
      </c>
      <c r="H478" s="144">
        <v>30</v>
      </c>
      <c r="I478" s="157">
        <v>30</v>
      </c>
      <c r="J478" s="106">
        <v>40</v>
      </c>
      <c r="K478" s="87">
        <f t="shared" si="26"/>
        <v>1.2</v>
      </c>
      <c r="L478" s="87">
        <f t="shared" si="27"/>
        <v>1.2</v>
      </c>
      <c r="M478" s="46">
        <f t="shared" si="28"/>
        <v>63</v>
      </c>
      <c r="N478" s="345"/>
      <c r="O478" s="345"/>
      <c r="P478" s="345"/>
      <c r="Q478" s="345"/>
      <c r="R478" s="345"/>
      <c r="S478" s="345"/>
      <c r="T478" s="345"/>
      <c r="U478" s="345"/>
      <c r="V478" s="345"/>
      <c r="W478" s="345"/>
      <c r="X478" s="345"/>
      <c r="Y478" s="345"/>
      <c r="Z478" s="345"/>
      <c r="AA478" s="345"/>
      <c r="AB478" s="345"/>
      <c r="AC478" s="345"/>
      <c r="AD478" s="83"/>
    </row>
    <row r="479" spans="1:30" ht="18" customHeight="1">
      <c r="A479" s="104">
        <v>24</v>
      </c>
      <c r="B479" s="60" t="s">
        <v>121</v>
      </c>
      <c r="C479" s="61" t="s">
        <v>122</v>
      </c>
      <c r="D479" s="42">
        <v>21100150001</v>
      </c>
      <c r="E479" s="43" t="s">
        <v>322</v>
      </c>
      <c r="F479" s="184" t="s">
        <v>324</v>
      </c>
      <c r="G479" s="111">
        <v>1</v>
      </c>
      <c r="H479" s="204">
        <v>4</v>
      </c>
      <c r="I479" s="204">
        <v>4</v>
      </c>
      <c r="J479" s="106">
        <v>32</v>
      </c>
      <c r="K479" s="87">
        <f t="shared" si="26"/>
        <v>1</v>
      </c>
      <c r="L479" s="87">
        <f t="shared" si="27"/>
        <v>1.1000000000000001</v>
      </c>
      <c r="M479" s="46">
        <f t="shared" si="28"/>
        <v>7.3</v>
      </c>
      <c r="N479" s="349">
        <f>67.5/15</f>
        <v>4.5</v>
      </c>
      <c r="O479" s="351"/>
      <c r="P479" s="353">
        <f>SUM(M479:M492)+N479+O479</f>
        <v>59.8</v>
      </c>
      <c r="Q479" s="351"/>
      <c r="R479" s="353">
        <v>41</v>
      </c>
      <c r="S479" s="347">
        <v>450</v>
      </c>
      <c r="T479" s="351">
        <v>450</v>
      </c>
      <c r="U479" s="347">
        <v>112</v>
      </c>
      <c r="V479" s="380">
        <v>112</v>
      </c>
      <c r="W479" s="347">
        <v>56</v>
      </c>
      <c r="X479" s="351">
        <v>56</v>
      </c>
      <c r="Y479" s="353">
        <f>ROUND((P479-T479),1)</f>
        <v>-390.2</v>
      </c>
      <c r="Z479" s="392">
        <f>IF(OR(SUM(V479:V492)="",SUM(Q479:Q492)=""),0,IF(OR(SUM(U479:U492)=320,SUM(V479:V492)&gt;0),ROUND((SUM(Q479:Q492)-SUM(V479:V492)),1),0))</f>
        <v>-112</v>
      </c>
      <c r="AA479" s="392">
        <f>IF(OR(SUM(X479:X492)="",SUM(R479:R492)=""),0,IF(OR(SUM(W479:W492)=160,SUM(X479:X492)&gt;0),ROUND((SUM(R479:R492)-SUM(X479:X492)),1),0))</f>
        <v>-15</v>
      </c>
      <c r="AB479" s="393"/>
      <c r="AC479" s="398">
        <f>SUM(Y479:AA492)</f>
        <v>-517.20000000000005</v>
      </c>
      <c r="AD479" s="83"/>
    </row>
    <row r="480" spans="1:30" ht="18" customHeight="1">
      <c r="A480" s="90"/>
      <c r="B480" s="107"/>
      <c r="C480" s="108"/>
      <c r="D480" s="42">
        <v>21100150002</v>
      </c>
      <c r="E480" s="43" t="s">
        <v>322</v>
      </c>
      <c r="F480" s="184" t="s">
        <v>325</v>
      </c>
      <c r="G480" s="141">
        <v>1</v>
      </c>
      <c r="H480" s="205">
        <v>6</v>
      </c>
      <c r="I480" s="205">
        <v>6</v>
      </c>
      <c r="J480" s="106">
        <v>28</v>
      </c>
      <c r="K480" s="87">
        <f t="shared" si="26"/>
        <v>1</v>
      </c>
      <c r="L480" s="87">
        <f t="shared" si="27"/>
        <v>1</v>
      </c>
      <c r="M480" s="46">
        <f t="shared" si="28"/>
        <v>10.5</v>
      </c>
      <c r="N480" s="345"/>
      <c r="O480" s="345"/>
      <c r="P480" s="345"/>
      <c r="Q480" s="345"/>
      <c r="R480" s="345"/>
      <c r="S480" s="345"/>
      <c r="T480" s="345"/>
      <c r="U480" s="345"/>
      <c r="V480" s="345"/>
      <c r="W480" s="345"/>
      <c r="X480" s="345"/>
      <c r="Y480" s="345"/>
      <c r="Z480" s="345"/>
      <c r="AA480" s="345"/>
      <c r="AB480" s="345"/>
      <c r="AC480" s="345"/>
      <c r="AD480" s="83"/>
    </row>
    <row r="481" spans="1:30" ht="18" customHeight="1">
      <c r="A481" s="90"/>
      <c r="B481" s="107"/>
      <c r="C481" s="108"/>
      <c r="D481" s="42">
        <v>41000010801</v>
      </c>
      <c r="E481" s="43" t="s">
        <v>322</v>
      </c>
      <c r="F481" s="184" t="s">
        <v>326</v>
      </c>
      <c r="G481" s="141">
        <v>1</v>
      </c>
      <c r="H481" s="205">
        <v>2</v>
      </c>
      <c r="I481" s="205">
        <v>4</v>
      </c>
      <c r="J481" s="106">
        <v>27</v>
      </c>
      <c r="K481" s="87">
        <f t="shared" si="26"/>
        <v>1</v>
      </c>
      <c r="L481" s="87">
        <f t="shared" si="27"/>
        <v>1</v>
      </c>
      <c r="M481" s="46">
        <f t="shared" si="28"/>
        <v>5</v>
      </c>
      <c r="N481" s="345"/>
      <c r="O481" s="345"/>
      <c r="P481" s="345"/>
      <c r="Q481" s="345"/>
      <c r="R481" s="345"/>
      <c r="S481" s="345"/>
      <c r="T481" s="345"/>
      <c r="U481" s="345"/>
      <c r="V481" s="345"/>
      <c r="W481" s="345"/>
      <c r="X481" s="345"/>
      <c r="Y481" s="345"/>
      <c r="Z481" s="345"/>
      <c r="AA481" s="345"/>
      <c r="AB481" s="345"/>
      <c r="AC481" s="345"/>
      <c r="AD481" s="83"/>
    </row>
    <row r="482" spans="1:30" ht="18" customHeight="1">
      <c r="A482" s="90"/>
      <c r="B482" s="107"/>
      <c r="C482" s="108"/>
      <c r="D482" s="42">
        <v>21100149801</v>
      </c>
      <c r="E482" s="43" t="s">
        <v>334</v>
      </c>
      <c r="F482" s="184" t="s">
        <v>169</v>
      </c>
      <c r="G482" s="141">
        <v>1</v>
      </c>
      <c r="H482" s="205">
        <v>4</v>
      </c>
      <c r="I482" s="205">
        <v>4</v>
      </c>
      <c r="J482" s="106">
        <v>37</v>
      </c>
      <c r="K482" s="87">
        <f t="shared" si="26"/>
        <v>1.2</v>
      </c>
      <c r="L482" s="87">
        <f t="shared" si="27"/>
        <v>1.2</v>
      </c>
      <c r="M482" s="46">
        <f t="shared" si="28"/>
        <v>8.4</v>
      </c>
      <c r="N482" s="345"/>
      <c r="O482" s="345"/>
      <c r="P482" s="345"/>
      <c r="Q482" s="345"/>
      <c r="R482" s="345"/>
      <c r="S482" s="345"/>
      <c r="T482" s="345"/>
      <c r="U482" s="345"/>
      <c r="V482" s="345"/>
      <c r="W482" s="345"/>
      <c r="X482" s="345"/>
      <c r="Y482" s="345"/>
      <c r="Z482" s="345"/>
      <c r="AA482" s="345"/>
      <c r="AB482" s="345"/>
      <c r="AC482" s="345"/>
      <c r="AD482" s="83"/>
    </row>
    <row r="483" spans="1:30" ht="18" customHeight="1">
      <c r="A483" s="90"/>
      <c r="B483" s="107"/>
      <c r="C483" s="108"/>
      <c r="D483" s="42">
        <v>21100149802</v>
      </c>
      <c r="E483" s="43" t="s">
        <v>334</v>
      </c>
      <c r="F483" s="184" t="s">
        <v>170</v>
      </c>
      <c r="G483" s="141">
        <v>1</v>
      </c>
      <c r="H483" s="205">
        <v>4</v>
      </c>
      <c r="I483" s="205">
        <v>4</v>
      </c>
      <c r="J483" s="106">
        <v>33</v>
      </c>
      <c r="K483" s="87">
        <f t="shared" si="26"/>
        <v>1</v>
      </c>
      <c r="L483" s="87">
        <f t="shared" si="27"/>
        <v>1.1000000000000001</v>
      </c>
      <c r="M483" s="46">
        <f t="shared" si="28"/>
        <v>7.3</v>
      </c>
      <c r="N483" s="345"/>
      <c r="O483" s="345"/>
      <c r="P483" s="345"/>
      <c r="Q483" s="345"/>
      <c r="R483" s="345"/>
      <c r="S483" s="345"/>
      <c r="T483" s="345"/>
      <c r="U483" s="345"/>
      <c r="V483" s="345"/>
      <c r="W483" s="345"/>
      <c r="X483" s="345"/>
      <c r="Y483" s="345"/>
      <c r="Z483" s="345"/>
      <c r="AA483" s="345"/>
      <c r="AB483" s="345"/>
      <c r="AC483" s="345"/>
      <c r="AD483" s="83"/>
    </row>
    <row r="484" spans="1:30" ht="18" customHeight="1">
      <c r="A484" s="90"/>
      <c r="B484" s="107"/>
      <c r="C484" s="108"/>
      <c r="D484" s="42" t="s">
        <v>311</v>
      </c>
      <c r="E484" s="43" t="s">
        <v>328</v>
      </c>
      <c r="F484" s="44" t="s">
        <v>216</v>
      </c>
      <c r="G484" s="141">
        <v>1</v>
      </c>
      <c r="H484" s="205">
        <v>2</v>
      </c>
      <c r="I484" s="205"/>
      <c r="J484" s="106">
        <v>22</v>
      </c>
      <c r="K484" s="87">
        <f t="shared" si="26"/>
        <v>0</v>
      </c>
      <c r="L484" s="87">
        <f t="shared" si="27"/>
        <v>0</v>
      </c>
      <c r="M484" s="46">
        <f t="shared" si="28"/>
        <v>0</v>
      </c>
      <c r="N484" s="345"/>
      <c r="O484" s="345"/>
      <c r="P484" s="345"/>
      <c r="Q484" s="345"/>
      <c r="R484" s="345"/>
      <c r="S484" s="345"/>
      <c r="T484" s="345"/>
      <c r="U484" s="345"/>
      <c r="V484" s="345"/>
      <c r="W484" s="345"/>
      <c r="X484" s="345"/>
      <c r="Y484" s="345"/>
      <c r="Z484" s="345"/>
      <c r="AA484" s="345"/>
      <c r="AB484" s="345"/>
      <c r="AC484" s="345"/>
      <c r="AD484" s="83"/>
    </row>
    <row r="485" spans="1:30" ht="20.25" customHeight="1">
      <c r="A485" s="90"/>
      <c r="B485" s="107"/>
      <c r="C485" s="108"/>
      <c r="D485" s="42">
        <v>71400135502</v>
      </c>
      <c r="E485" s="43" t="s">
        <v>335</v>
      </c>
      <c r="F485" s="44" t="s">
        <v>177</v>
      </c>
      <c r="G485" s="141">
        <v>1</v>
      </c>
      <c r="H485" s="205">
        <v>8</v>
      </c>
      <c r="I485" s="205">
        <v>8</v>
      </c>
      <c r="J485" s="106">
        <v>40</v>
      </c>
      <c r="K485" s="87">
        <f t="shared" si="26"/>
        <v>1.2</v>
      </c>
      <c r="L485" s="87">
        <f t="shared" si="27"/>
        <v>1.2</v>
      </c>
      <c r="M485" s="46">
        <f t="shared" si="28"/>
        <v>16.8</v>
      </c>
      <c r="N485" s="345"/>
      <c r="O485" s="345"/>
      <c r="P485" s="345"/>
      <c r="Q485" s="345"/>
      <c r="R485" s="345"/>
      <c r="S485" s="345"/>
      <c r="T485" s="345"/>
      <c r="U485" s="345"/>
      <c r="V485" s="345"/>
      <c r="W485" s="345"/>
      <c r="X485" s="345"/>
      <c r="Y485" s="345"/>
      <c r="Z485" s="345"/>
      <c r="AA485" s="345"/>
      <c r="AB485" s="345"/>
      <c r="AC485" s="345"/>
      <c r="AD485" s="83"/>
    </row>
    <row r="486" spans="1:30" ht="18" hidden="1" customHeight="1">
      <c r="A486" s="90"/>
      <c r="B486" s="107"/>
      <c r="C486" s="108"/>
      <c r="D486" s="42"/>
      <c r="E486" s="43"/>
      <c r="F486" s="44"/>
      <c r="G486" s="141"/>
      <c r="H486" s="142"/>
      <c r="I486" s="142"/>
      <c r="J486" s="106"/>
      <c r="K486" s="87">
        <f t="shared" si="26"/>
        <v>0</v>
      </c>
      <c r="L486" s="87">
        <f t="shared" si="27"/>
        <v>0</v>
      </c>
      <c r="M486" s="46">
        <f t="shared" si="28"/>
        <v>0</v>
      </c>
      <c r="N486" s="345"/>
      <c r="O486" s="345"/>
      <c r="P486" s="345"/>
      <c r="Q486" s="345"/>
      <c r="R486" s="345"/>
      <c r="S486" s="345"/>
      <c r="T486" s="345"/>
      <c r="U486" s="345"/>
      <c r="V486" s="345"/>
      <c r="W486" s="345"/>
      <c r="X486" s="345"/>
      <c r="Y486" s="345"/>
      <c r="Z486" s="345"/>
      <c r="AA486" s="345"/>
      <c r="AB486" s="345"/>
      <c r="AC486" s="345"/>
      <c r="AD486" s="83"/>
    </row>
    <row r="487" spans="1:30" ht="18" hidden="1" customHeight="1">
      <c r="A487" s="90"/>
      <c r="B487" s="107"/>
      <c r="C487" s="108"/>
      <c r="D487" s="42"/>
      <c r="E487" s="43"/>
      <c r="F487" s="44"/>
      <c r="G487" s="141"/>
      <c r="H487" s="142"/>
      <c r="I487" s="142"/>
      <c r="J487" s="106"/>
      <c r="K487" s="87">
        <f t="shared" si="26"/>
        <v>0</v>
      </c>
      <c r="L487" s="87">
        <f t="shared" si="27"/>
        <v>0</v>
      </c>
      <c r="M487" s="46">
        <f t="shared" si="28"/>
        <v>0</v>
      </c>
      <c r="N487" s="345"/>
      <c r="O487" s="345"/>
      <c r="P487" s="345"/>
      <c r="Q487" s="345"/>
      <c r="R487" s="345"/>
      <c r="S487" s="345"/>
      <c r="T487" s="345"/>
      <c r="U487" s="345"/>
      <c r="V487" s="345"/>
      <c r="W487" s="345"/>
      <c r="X487" s="345"/>
      <c r="Y487" s="345"/>
      <c r="Z487" s="345"/>
      <c r="AA487" s="345"/>
      <c r="AB487" s="345"/>
      <c r="AC487" s="345"/>
      <c r="AD487" s="83"/>
    </row>
    <row r="488" spans="1:30" ht="18" hidden="1" customHeight="1">
      <c r="A488" s="121"/>
      <c r="B488" s="107"/>
      <c r="C488" s="108"/>
      <c r="D488" s="42"/>
      <c r="E488" s="43"/>
      <c r="F488" s="44"/>
      <c r="G488" s="141"/>
      <c r="H488" s="142"/>
      <c r="I488" s="142"/>
      <c r="J488" s="106"/>
      <c r="K488" s="87">
        <f t="shared" si="26"/>
        <v>0</v>
      </c>
      <c r="L488" s="87">
        <f t="shared" si="27"/>
        <v>0</v>
      </c>
      <c r="M488" s="46">
        <f t="shared" si="28"/>
        <v>0</v>
      </c>
      <c r="N488" s="355"/>
      <c r="O488" s="355"/>
      <c r="P488" s="355"/>
      <c r="Q488" s="355"/>
      <c r="R488" s="355"/>
      <c r="S488" s="355"/>
      <c r="T488" s="355"/>
      <c r="U488" s="355"/>
      <c r="V488" s="355"/>
      <c r="W488" s="355"/>
      <c r="X488" s="355"/>
      <c r="Y488" s="355"/>
      <c r="Z488" s="355"/>
      <c r="AA488" s="355"/>
      <c r="AB488" s="355"/>
      <c r="AC488" s="355"/>
      <c r="AD488" s="83"/>
    </row>
    <row r="489" spans="1:30" ht="18" hidden="1" customHeight="1">
      <c r="A489" s="121"/>
      <c r="B489" s="107"/>
      <c r="C489" s="108"/>
      <c r="D489" s="42"/>
      <c r="E489" s="43"/>
      <c r="F489" s="44"/>
      <c r="G489" s="141"/>
      <c r="H489" s="142"/>
      <c r="I489" s="142"/>
      <c r="J489" s="106"/>
      <c r="K489" s="87">
        <f t="shared" si="26"/>
        <v>0</v>
      </c>
      <c r="L489" s="87">
        <f t="shared" si="27"/>
        <v>0</v>
      </c>
      <c r="M489" s="46">
        <f t="shared" si="28"/>
        <v>0</v>
      </c>
      <c r="N489" s="355"/>
      <c r="O489" s="355"/>
      <c r="P489" s="355"/>
      <c r="Q489" s="355"/>
      <c r="R489" s="355"/>
      <c r="S489" s="355"/>
      <c r="T489" s="355"/>
      <c r="U489" s="355"/>
      <c r="V489" s="355"/>
      <c r="W489" s="355"/>
      <c r="X489" s="355"/>
      <c r="Y489" s="355"/>
      <c r="Z489" s="355"/>
      <c r="AA489" s="355"/>
      <c r="AB489" s="355"/>
      <c r="AC489" s="355"/>
      <c r="AD489" s="83"/>
    </row>
    <row r="490" spans="1:30" ht="18" hidden="1" customHeight="1">
      <c r="A490" s="90"/>
      <c r="B490" s="107"/>
      <c r="C490" s="108"/>
      <c r="D490" s="42"/>
      <c r="E490" s="43"/>
      <c r="F490" s="44"/>
      <c r="G490" s="141"/>
      <c r="H490" s="142"/>
      <c r="I490" s="142"/>
      <c r="J490" s="106"/>
      <c r="K490" s="87">
        <f t="shared" si="26"/>
        <v>0</v>
      </c>
      <c r="L490" s="87">
        <f t="shared" si="27"/>
        <v>0</v>
      </c>
      <c r="M490" s="46">
        <f t="shared" si="28"/>
        <v>0</v>
      </c>
      <c r="N490" s="345"/>
      <c r="O490" s="345"/>
      <c r="P490" s="345"/>
      <c r="Q490" s="345"/>
      <c r="R490" s="345"/>
      <c r="S490" s="345"/>
      <c r="T490" s="345"/>
      <c r="U490" s="345"/>
      <c r="V490" s="345"/>
      <c r="W490" s="345"/>
      <c r="X490" s="345"/>
      <c r="Y490" s="345"/>
      <c r="Z490" s="345"/>
      <c r="AA490" s="345"/>
      <c r="AB490" s="345"/>
      <c r="AC490" s="345"/>
      <c r="AD490" s="83"/>
    </row>
    <row r="491" spans="1:30" ht="18" hidden="1" customHeight="1">
      <c r="A491" s="121"/>
      <c r="B491" s="107"/>
      <c r="C491" s="108"/>
      <c r="D491" s="42"/>
      <c r="E491" s="43"/>
      <c r="F491" s="44"/>
      <c r="G491" s="141"/>
      <c r="H491" s="142"/>
      <c r="I491" s="142"/>
      <c r="J491" s="106"/>
      <c r="K491" s="87">
        <f t="shared" si="26"/>
        <v>0</v>
      </c>
      <c r="L491" s="87">
        <f t="shared" si="27"/>
        <v>0</v>
      </c>
      <c r="M491" s="46">
        <f t="shared" si="28"/>
        <v>0</v>
      </c>
      <c r="N491" s="355"/>
      <c r="O491" s="355"/>
      <c r="P491" s="355"/>
      <c r="Q491" s="355"/>
      <c r="R491" s="355"/>
      <c r="S491" s="355"/>
      <c r="T491" s="355"/>
      <c r="U491" s="355"/>
      <c r="V491" s="355"/>
      <c r="W491" s="355"/>
      <c r="X491" s="355"/>
      <c r="Y491" s="355"/>
      <c r="Z491" s="355"/>
      <c r="AA491" s="355"/>
      <c r="AB491" s="355"/>
      <c r="AC491" s="355"/>
      <c r="AD491" s="83"/>
    </row>
    <row r="492" spans="1:30" ht="18" hidden="1" customHeight="1">
      <c r="A492" s="90"/>
      <c r="B492" s="107"/>
      <c r="C492" s="108"/>
      <c r="D492" s="42"/>
      <c r="E492" s="43"/>
      <c r="F492" s="44"/>
      <c r="G492" s="170"/>
      <c r="H492" s="144"/>
      <c r="I492" s="157"/>
      <c r="J492" s="106"/>
      <c r="K492" s="87">
        <f t="shared" si="26"/>
        <v>0</v>
      </c>
      <c r="L492" s="87">
        <f t="shared" si="27"/>
        <v>0</v>
      </c>
      <c r="M492" s="46">
        <f t="shared" si="28"/>
        <v>0</v>
      </c>
      <c r="N492" s="345"/>
      <c r="O492" s="345"/>
      <c r="P492" s="345"/>
      <c r="Q492" s="345"/>
      <c r="R492" s="345"/>
      <c r="S492" s="345"/>
      <c r="T492" s="345"/>
      <c r="U492" s="345"/>
      <c r="V492" s="345"/>
      <c r="W492" s="345"/>
      <c r="X492" s="345"/>
      <c r="Y492" s="345"/>
      <c r="Z492" s="345"/>
      <c r="AA492" s="345"/>
      <c r="AB492" s="345"/>
      <c r="AC492" s="345"/>
      <c r="AD492" s="83"/>
    </row>
    <row r="493" spans="1:30" ht="18" customHeight="1">
      <c r="A493" s="104">
        <v>25</v>
      </c>
      <c r="B493" s="60" t="s">
        <v>123</v>
      </c>
      <c r="C493" s="61" t="s">
        <v>124</v>
      </c>
      <c r="D493" s="42">
        <v>21100150701</v>
      </c>
      <c r="E493" s="43" t="s">
        <v>148</v>
      </c>
      <c r="F493" s="74" t="s">
        <v>149</v>
      </c>
      <c r="G493" s="141">
        <v>1</v>
      </c>
      <c r="H493" s="205">
        <v>30</v>
      </c>
      <c r="I493" s="205">
        <v>30</v>
      </c>
      <c r="J493" s="106">
        <v>22</v>
      </c>
      <c r="K493" s="87">
        <f t="shared" si="26"/>
        <v>1</v>
      </c>
      <c r="L493" s="87">
        <f t="shared" si="27"/>
        <v>1</v>
      </c>
      <c r="M493" s="46">
        <f t="shared" si="28"/>
        <v>52.5</v>
      </c>
      <c r="N493" s="349">
        <v>67.5</v>
      </c>
      <c r="O493" s="351"/>
      <c r="P493" s="353">
        <f>SUM(M493:M516)+N493+O493</f>
        <v>1312.6</v>
      </c>
      <c r="Q493" s="351">
        <v>0</v>
      </c>
      <c r="R493" s="353">
        <v>21</v>
      </c>
      <c r="S493" s="347">
        <v>450</v>
      </c>
      <c r="T493" s="351">
        <v>450</v>
      </c>
      <c r="U493" s="347">
        <v>112</v>
      </c>
      <c r="V493" s="380">
        <v>112</v>
      </c>
      <c r="W493" s="347">
        <v>56</v>
      </c>
      <c r="X493" s="351">
        <v>56</v>
      </c>
      <c r="Y493" s="353">
        <f>ROUND((P493-T493),1)</f>
        <v>862.6</v>
      </c>
      <c r="Z493" s="392">
        <f>IF(OR(SUM(V493:V516)="",SUM(Q493:Q516)=""),0,IF(OR(SUM(U493:U516)=320,SUM(V493:V516)&gt;0),ROUND((SUM(Q493:Q516)-SUM(V493:V516)),1),0))</f>
        <v>-112</v>
      </c>
      <c r="AA493" s="392">
        <f>IF(OR(SUM(X493:X516)="",SUM(R493:R516)=""),0,IF(OR(SUM(W493:W516)=160,SUM(X493:X516)&gt;0),ROUND((SUM(R493:R516)-SUM(X493:X516)),1),0))</f>
        <v>-35</v>
      </c>
      <c r="AB493" s="393"/>
      <c r="AC493" s="398">
        <f>SUM(Y493:AA516)</f>
        <v>715.6</v>
      </c>
      <c r="AD493" s="83"/>
    </row>
    <row r="494" spans="1:30" ht="18" customHeight="1">
      <c r="A494" s="90"/>
      <c r="B494" s="107"/>
      <c r="C494" s="108"/>
      <c r="D494" s="42">
        <v>21100148201</v>
      </c>
      <c r="E494" s="43" t="s">
        <v>150</v>
      </c>
      <c r="F494" s="44" t="s">
        <v>149</v>
      </c>
      <c r="G494" s="139">
        <v>1</v>
      </c>
      <c r="H494" s="205">
        <v>30</v>
      </c>
      <c r="I494" s="205">
        <v>30</v>
      </c>
      <c r="J494" s="106">
        <v>22</v>
      </c>
      <c r="K494" s="87">
        <f t="shared" si="26"/>
        <v>1</v>
      </c>
      <c r="L494" s="87">
        <f t="shared" si="27"/>
        <v>1</v>
      </c>
      <c r="M494" s="46">
        <f t="shared" si="28"/>
        <v>52.5</v>
      </c>
      <c r="N494" s="345"/>
      <c r="O494" s="345"/>
      <c r="P494" s="345"/>
      <c r="Q494" s="345"/>
      <c r="R494" s="345"/>
      <c r="S494" s="345"/>
      <c r="T494" s="345"/>
      <c r="U494" s="345"/>
      <c r="V494" s="345"/>
      <c r="W494" s="345"/>
      <c r="X494" s="345"/>
      <c r="Y494" s="345"/>
      <c r="Z494" s="345"/>
      <c r="AA494" s="345"/>
      <c r="AB494" s="345"/>
      <c r="AC494" s="345"/>
      <c r="AD494" s="83"/>
    </row>
    <row r="495" spans="1:30" ht="18" customHeight="1">
      <c r="A495" s="90"/>
      <c r="B495" s="107"/>
      <c r="C495" s="108"/>
      <c r="D495" s="42" t="s">
        <v>151</v>
      </c>
      <c r="E495" s="43" t="s">
        <v>150</v>
      </c>
      <c r="F495" s="44" t="s">
        <v>342</v>
      </c>
      <c r="G495" s="139">
        <v>1</v>
      </c>
      <c r="H495" s="205">
        <v>30</v>
      </c>
      <c r="I495" s="205">
        <v>30</v>
      </c>
      <c r="J495" s="106">
        <v>43</v>
      </c>
      <c r="K495" s="87">
        <f t="shared" si="26"/>
        <v>1.2</v>
      </c>
      <c r="L495" s="87">
        <f t="shared" si="27"/>
        <v>1.2</v>
      </c>
      <c r="M495" s="46">
        <f t="shared" si="28"/>
        <v>63</v>
      </c>
      <c r="N495" s="345"/>
      <c r="O495" s="345"/>
      <c r="P495" s="345"/>
      <c r="Q495" s="345"/>
      <c r="R495" s="345"/>
      <c r="S495" s="345"/>
      <c r="T495" s="345"/>
      <c r="U495" s="345"/>
      <c r="V495" s="345"/>
      <c r="W495" s="345"/>
      <c r="X495" s="345"/>
      <c r="Y495" s="345"/>
      <c r="Z495" s="345"/>
      <c r="AA495" s="345"/>
      <c r="AB495" s="345"/>
      <c r="AC495" s="345"/>
      <c r="AD495" s="83"/>
    </row>
    <row r="496" spans="1:30" ht="18" customHeight="1">
      <c r="A496" s="90"/>
      <c r="B496" s="107"/>
      <c r="C496" s="108"/>
      <c r="D496" s="42" t="s">
        <v>152</v>
      </c>
      <c r="E496" s="43" t="s">
        <v>153</v>
      </c>
      <c r="F496" s="44" t="s">
        <v>149</v>
      </c>
      <c r="G496" s="139">
        <v>1</v>
      </c>
      <c r="H496" s="205">
        <v>30</v>
      </c>
      <c r="I496" s="205">
        <v>30</v>
      </c>
      <c r="J496" s="106">
        <v>22</v>
      </c>
      <c r="K496" s="87">
        <f t="shared" si="26"/>
        <v>1</v>
      </c>
      <c r="L496" s="87">
        <f t="shared" si="27"/>
        <v>1</v>
      </c>
      <c r="M496" s="46">
        <f t="shared" si="28"/>
        <v>52.5</v>
      </c>
      <c r="N496" s="345"/>
      <c r="O496" s="345"/>
      <c r="P496" s="345"/>
      <c r="Q496" s="345"/>
      <c r="R496" s="345"/>
      <c r="S496" s="345"/>
      <c r="T496" s="345"/>
      <c r="U496" s="345"/>
      <c r="V496" s="345"/>
      <c r="W496" s="345"/>
      <c r="X496" s="345"/>
      <c r="Y496" s="345"/>
      <c r="Z496" s="345"/>
      <c r="AA496" s="345"/>
      <c r="AB496" s="345"/>
      <c r="AC496" s="345"/>
      <c r="AD496" s="83"/>
    </row>
    <row r="497" spans="1:30" ht="18" customHeight="1">
      <c r="A497" s="90"/>
      <c r="B497" s="107"/>
      <c r="C497" s="108"/>
      <c r="D497" s="42" t="s">
        <v>154</v>
      </c>
      <c r="E497" s="43" t="s">
        <v>155</v>
      </c>
      <c r="F497" s="44" t="s">
        <v>156</v>
      </c>
      <c r="G497" s="139">
        <v>1</v>
      </c>
      <c r="H497" s="205">
        <v>35</v>
      </c>
      <c r="I497" s="205"/>
      <c r="J497" s="106">
        <v>70</v>
      </c>
      <c r="K497" s="87">
        <f t="shared" si="26"/>
        <v>1.3</v>
      </c>
      <c r="L497" s="87">
        <f t="shared" si="27"/>
        <v>0</v>
      </c>
      <c r="M497" s="46">
        <f t="shared" si="28"/>
        <v>45.5</v>
      </c>
      <c r="N497" s="345"/>
      <c r="O497" s="345"/>
      <c r="P497" s="345"/>
      <c r="Q497" s="345"/>
      <c r="R497" s="345"/>
      <c r="S497" s="345"/>
      <c r="T497" s="345"/>
      <c r="U497" s="345"/>
      <c r="V497" s="345"/>
      <c r="W497" s="345"/>
      <c r="X497" s="345"/>
      <c r="Y497" s="345"/>
      <c r="Z497" s="345"/>
      <c r="AA497" s="345"/>
      <c r="AB497" s="345"/>
      <c r="AC497" s="345"/>
      <c r="AD497" s="83"/>
    </row>
    <row r="498" spans="1:30" ht="18" customHeight="1">
      <c r="A498" s="90"/>
      <c r="B498" s="107"/>
      <c r="C498" s="108"/>
      <c r="D498" s="42" t="s">
        <v>154</v>
      </c>
      <c r="E498" s="43" t="s">
        <v>155</v>
      </c>
      <c r="F498" s="44" t="s">
        <v>156</v>
      </c>
      <c r="G498" s="139">
        <v>1</v>
      </c>
      <c r="H498" s="205"/>
      <c r="I498" s="205">
        <v>55</v>
      </c>
      <c r="J498" s="106">
        <v>35</v>
      </c>
      <c r="K498" s="87">
        <f t="shared" si="26"/>
        <v>0</v>
      </c>
      <c r="L498" s="87">
        <f t="shared" si="27"/>
        <v>1.1000000000000001</v>
      </c>
      <c r="M498" s="46">
        <f t="shared" si="28"/>
        <v>45.4</v>
      </c>
      <c r="N498" s="345"/>
      <c r="O498" s="345"/>
      <c r="P498" s="345"/>
      <c r="Q498" s="345"/>
      <c r="R498" s="345"/>
      <c r="S498" s="345"/>
      <c r="T498" s="345"/>
      <c r="U498" s="345"/>
      <c r="V498" s="345"/>
      <c r="W498" s="345"/>
      <c r="X498" s="345"/>
      <c r="Y498" s="345"/>
      <c r="Z498" s="345"/>
      <c r="AA498" s="345"/>
      <c r="AB498" s="345"/>
      <c r="AC498" s="345"/>
      <c r="AD498" s="83"/>
    </row>
    <row r="499" spans="1:30" ht="18" customHeight="1">
      <c r="A499" s="90"/>
      <c r="B499" s="107"/>
      <c r="C499" s="108"/>
      <c r="D499" s="42" t="s">
        <v>154</v>
      </c>
      <c r="E499" s="43" t="s">
        <v>155</v>
      </c>
      <c r="F499" s="44" t="s">
        <v>156</v>
      </c>
      <c r="G499" s="139">
        <v>1</v>
      </c>
      <c r="H499" s="205"/>
      <c r="I499" s="205">
        <v>55</v>
      </c>
      <c r="J499" s="106">
        <v>35</v>
      </c>
      <c r="K499" s="87">
        <f t="shared" si="26"/>
        <v>0</v>
      </c>
      <c r="L499" s="87">
        <f t="shared" si="27"/>
        <v>1.1000000000000001</v>
      </c>
      <c r="M499" s="46">
        <f t="shared" si="28"/>
        <v>45.4</v>
      </c>
      <c r="N499" s="345"/>
      <c r="O499" s="345"/>
      <c r="P499" s="345"/>
      <c r="Q499" s="345"/>
      <c r="R499" s="345"/>
      <c r="S499" s="345"/>
      <c r="T499" s="345"/>
      <c r="U499" s="345"/>
      <c r="V499" s="345"/>
      <c r="W499" s="345"/>
      <c r="X499" s="345"/>
      <c r="Y499" s="345"/>
      <c r="Z499" s="345"/>
      <c r="AA499" s="345"/>
      <c r="AB499" s="345"/>
      <c r="AC499" s="345"/>
      <c r="AD499" s="83"/>
    </row>
    <row r="500" spans="1:30" ht="18" customHeight="1">
      <c r="A500" s="90"/>
      <c r="B500" s="107"/>
      <c r="C500" s="108"/>
      <c r="D500" s="42" t="s">
        <v>157</v>
      </c>
      <c r="E500" s="43" t="s">
        <v>158</v>
      </c>
      <c r="F500" s="44" t="s">
        <v>159</v>
      </c>
      <c r="G500" s="139">
        <v>1</v>
      </c>
      <c r="H500" s="205">
        <v>45</v>
      </c>
      <c r="I500" s="205">
        <v>30</v>
      </c>
      <c r="J500" s="106">
        <v>32</v>
      </c>
      <c r="K500" s="87">
        <f t="shared" si="26"/>
        <v>1</v>
      </c>
      <c r="L500" s="87">
        <f t="shared" si="27"/>
        <v>1.1000000000000001</v>
      </c>
      <c r="M500" s="46">
        <f t="shared" si="28"/>
        <v>69.8</v>
      </c>
      <c r="N500" s="345"/>
      <c r="O500" s="345"/>
      <c r="P500" s="345"/>
      <c r="Q500" s="345"/>
      <c r="R500" s="345"/>
      <c r="S500" s="345"/>
      <c r="T500" s="345"/>
      <c r="U500" s="345"/>
      <c r="V500" s="345"/>
      <c r="W500" s="345"/>
      <c r="X500" s="345"/>
      <c r="Y500" s="345"/>
      <c r="Z500" s="345"/>
      <c r="AA500" s="345"/>
      <c r="AB500" s="345"/>
      <c r="AC500" s="345"/>
      <c r="AD500" s="83"/>
    </row>
    <row r="501" spans="1:30" ht="18" customHeight="1">
      <c r="A501" s="90"/>
      <c r="B501" s="107"/>
      <c r="C501" s="108"/>
      <c r="D501" s="42" t="s">
        <v>160</v>
      </c>
      <c r="E501" s="43" t="s">
        <v>161</v>
      </c>
      <c r="F501" s="44" t="s">
        <v>162</v>
      </c>
      <c r="G501" s="139">
        <v>1</v>
      </c>
      <c r="H501" s="205">
        <v>30</v>
      </c>
      <c r="I501" s="205">
        <v>60</v>
      </c>
      <c r="J501" s="106">
        <v>40</v>
      </c>
      <c r="K501" s="87">
        <f t="shared" si="26"/>
        <v>1.2</v>
      </c>
      <c r="L501" s="87">
        <f t="shared" si="27"/>
        <v>1.2</v>
      </c>
      <c r="M501" s="46">
        <f t="shared" si="28"/>
        <v>90</v>
      </c>
      <c r="N501" s="345"/>
      <c r="O501" s="345"/>
      <c r="P501" s="345"/>
      <c r="Q501" s="345"/>
      <c r="R501" s="345"/>
      <c r="S501" s="345"/>
      <c r="T501" s="345"/>
      <c r="U501" s="345"/>
      <c r="V501" s="345"/>
      <c r="W501" s="345"/>
      <c r="X501" s="345"/>
      <c r="Y501" s="345"/>
      <c r="Z501" s="345"/>
      <c r="AA501" s="345"/>
      <c r="AB501" s="345"/>
      <c r="AC501" s="345"/>
      <c r="AD501" s="83"/>
    </row>
    <row r="502" spans="1:30" ht="18" customHeight="1">
      <c r="A502" s="90"/>
      <c r="B502" s="107"/>
      <c r="C502" s="108"/>
      <c r="D502" s="42"/>
      <c r="E502" s="43" t="s">
        <v>153</v>
      </c>
      <c r="F502" s="44" t="s">
        <v>163</v>
      </c>
      <c r="G502" s="139">
        <v>1</v>
      </c>
      <c r="H502" s="205">
        <v>45</v>
      </c>
      <c r="I502" s="205">
        <v>30</v>
      </c>
      <c r="J502" s="106">
        <v>40</v>
      </c>
      <c r="K502" s="87">
        <f t="shared" si="26"/>
        <v>1.2</v>
      </c>
      <c r="L502" s="87">
        <f t="shared" si="27"/>
        <v>1.2</v>
      </c>
      <c r="M502" s="46">
        <f t="shared" si="28"/>
        <v>81</v>
      </c>
      <c r="N502" s="345"/>
      <c r="O502" s="345"/>
      <c r="P502" s="345"/>
      <c r="Q502" s="345"/>
      <c r="R502" s="345"/>
      <c r="S502" s="345"/>
      <c r="T502" s="345"/>
      <c r="U502" s="345"/>
      <c r="V502" s="345"/>
      <c r="W502" s="345"/>
      <c r="X502" s="345"/>
      <c r="Y502" s="345"/>
      <c r="Z502" s="345"/>
      <c r="AA502" s="345"/>
      <c r="AB502" s="345"/>
      <c r="AC502" s="345"/>
      <c r="AD502" s="83"/>
    </row>
    <row r="503" spans="1:30" ht="18" customHeight="1">
      <c r="A503" s="90"/>
      <c r="B503" s="63"/>
      <c r="C503" s="108"/>
      <c r="D503" s="42"/>
      <c r="E503" s="127" t="s">
        <v>173</v>
      </c>
      <c r="F503" s="44" t="s">
        <v>260</v>
      </c>
      <c r="G503" s="139"/>
      <c r="H503" s="137"/>
      <c r="I503" s="156"/>
      <c r="J503" s="106"/>
      <c r="K503" s="87">
        <f t="shared" si="26"/>
        <v>0</v>
      </c>
      <c r="L503" s="87">
        <f t="shared" si="27"/>
        <v>0</v>
      </c>
      <c r="M503" s="46">
        <f t="shared" si="28"/>
        <v>0</v>
      </c>
      <c r="N503" s="345"/>
      <c r="O503" s="345"/>
      <c r="P503" s="345"/>
      <c r="Q503" s="345"/>
      <c r="R503" s="345"/>
      <c r="S503" s="345"/>
      <c r="T503" s="345"/>
      <c r="U503" s="345"/>
      <c r="V503" s="345"/>
      <c r="W503" s="345"/>
      <c r="X503" s="345"/>
      <c r="Y503" s="345"/>
      <c r="Z503" s="345"/>
      <c r="AA503" s="345"/>
      <c r="AB503" s="345"/>
      <c r="AC503" s="345"/>
      <c r="AD503" s="83"/>
    </row>
    <row r="504" spans="1:30" ht="18" customHeight="1">
      <c r="A504" s="90"/>
      <c r="B504" s="107"/>
      <c r="C504" s="108"/>
      <c r="D504" s="42"/>
      <c r="E504" s="207" t="s">
        <v>190</v>
      </c>
      <c r="F504" s="208" t="s">
        <v>68</v>
      </c>
      <c r="G504" s="221"/>
      <c r="H504" s="222"/>
      <c r="I504" s="223"/>
      <c r="J504" s="224">
        <v>37</v>
      </c>
      <c r="K504" s="87">
        <f t="shared" si="26"/>
        <v>0</v>
      </c>
      <c r="L504" s="87">
        <f t="shared" si="27"/>
        <v>0</v>
      </c>
      <c r="M504" s="46">
        <f t="shared" si="28"/>
        <v>18.5</v>
      </c>
      <c r="N504" s="345"/>
      <c r="O504" s="345"/>
      <c r="P504" s="345"/>
      <c r="Q504" s="345"/>
      <c r="R504" s="345"/>
      <c r="S504" s="345"/>
      <c r="T504" s="345"/>
      <c r="U504" s="345"/>
      <c r="V504" s="345"/>
      <c r="W504" s="345"/>
      <c r="X504" s="345"/>
      <c r="Y504" s="345"/>
      <c r="Z504" s="345"/>
      <c r="AA504" s="345"/>
      <c r="AB504" s="345"/>
      <c r="AC504" s="345"/>
      <c r="AD504" s="83"/>
    </row>
    <row r="505" spans="1:30" ht="18" customHeight="1">
      <c r="A505" s="90"/>
      <c r="B505" s="109"/>
      <c r="C505" s="108"/>
      <c r="D505" s="42"/>
      <c r="E505" s="43" t="s">
        <v>438</v>
      </c>
      <c r="F505" s="44" t="s">
        <v>202</v>
      </c>
      <c r="G505" s="139">
        <v>2</v>
      </c>
      <c r="H505" s="137">
        <v>15</v>
      </c>
      <c r="I505" s="156">
        <v>30</v>
      </c>
      <c r="J505" s="173">
        <v>40</v>
      </c>
      <c r="K505" s="87">
        <f t="shared" si="26"/>
        <v>1.2</v>
      </c>
      <c r="L505" s="87">
        <f t="shared" si="27"/>
        <v>1.2</v>
      </c>
      <c r="M505" s="46">
        <f t="shared" si="28"/>
        <v>45</v>
      </c>
      <c r="N505" s="345"/>
      <c r="O505" s="345"/>
      <c r="P505" s="345"/>
      <c r="Q505" s="345"/>
      <c r="R505" s="345"/>
      <c r="S505" s="345"/>
      <c r="T505" s="345"/>
      <c r="U505" s="345"/>
      <c r="V505" s="345"/>
      <c r="W505" s="345"/>
      <c r="X505" s="345"/>
      <c r="Y505" s="345"/>
      <c r="Z505" s="345"/>
      <c r="AA505" s="345"/>
      <c r="AB505" s="345"/>
      <c r="AC505" s="345"/>
      <c r="AD505" s="83"/>
    </row>
    <row r="506" spans="1:30" ht="18" customHeight="1">
      <c r="A506" s="90"/>
      <c r="B506" s="107"/>
      <c r="C506" s="108"/>
      <c r="D506" s="42"/>
      <c r="E506" s="43" t="s">
        <v>438</v>
      </c>
      <c r="F506" s="44" t="s">
        <v>237</v>
      </c>
      <c r="G506" s="139">
        <v>2</v>
      </c>
      <c r="H506" s="137">
        <v>15</v>
      </c>
      <c r="I506" s="156">
        <v>30</v>
      </c>
      <c r="J506" s="173">
        <v>40</v>
      </c>
      <c r="K506" s="87">
        <f t="shared" si="26"/>
        <v>1.2</v>
      </c>
      <c r="L506" s="87">
        <f t="shared" si="27"/>
        <v>1.2</v>
      </c>
      <c r="M506" s="46">
        <f t="shared" si="28"/>
        <v>45</v>
      </c>
      <c r="N506" s="345"/>
      <c r="O506" s="345"/>
      <c r="P506" s="345"/>
      <c r="Q506" s="345"/>
      <c r="R506" s="345"/>
      <c r="S506" s="345"/>
      <c r="T506" s="345"/>
      <c r="U506" s="345"/>
      <c r="V506" s="345"/>
      <c r="W506" s="345"/>
      <c r="X506" s="345"/>
      <c r="Y506" s="345"/>
      <c r="Z506" s="345"/>
      <c r="AA506" s="345"/>
      <c r="AB506" s="345"/>
      <c r="AC506" s="345"/>
      <c r="AD506" s="83"/>
    </row>
    <row r="507" spans="1:30" ht="18" customHeight="1">
      <c r="A507" s="90"/>
      <c r="B507" s="107"/>
      <c r="C507" s="108"/>
      <c r="D507" s="42"/>
      <c r="E507" s="43" t="s">
        <v>439</v>
      </c>
      <c r="F507" s="44" t="s">
        <v>216</v>
      </c>
      <c r="G507" s="139">
        <v>2</v>
      </c>
      <c r="H507" s="137">
        <v>30</v>
      </c>
      <c r="I507" s="156">
        <v>30</v>
      </c>
      <c r="J507" s="173">
        <v>40</v>
      </c>
      <c r="K507" s="87">
        <f t="shared" si="26"/>
        <v>1.2</v>
      </c>
      <c r="L507" s="87">
        <f t="shared" si="27"/>
        <v>1.2</v>
      </c>
      <c r="M507" s="46">
        <f t="shared" si="28"/>
        <v>63</v>
      </c>
      <c r="N507" s="345"/>
      <c r="O507" s="345"/>
      <c r="P507" s="345"/>
      <c r="Q507" s="345"/>
      <c r="R507" s="345"/>
      <c r="S507" s="345"/>
      <c r="T507" s="345"/>
      <c r="U507" s="345"/>
      <c r="V507" s="345"/>
      <c r="W507" s="345"/>
      <c r="X507" s="345"/>
      <c r="Y507" s="345"/>
      <c r="Z507" s="345"/>
      <c r="AA507" s="345"/>
      <c r="AB507" s="345"/>
      <c r="AC507" s="345"/>
      <c r="AD507" s="83"/>
    </row>
    <row r="508" spans="1:30" ht="18" customHeight="1">
      <c r="A508" s="121"/>
      <c r="B508" s="107"/>
      <c r="C508" s="108"/>
      <c r="D508" s="42"/>
      <c r="E508" s="43" t="s">
        <v>440</v>
      </c>
      <c r="F508" s="44" t="s">
        <v>260</v>
      </c>
      <c r="G508" s="139">
        <v>2</v>
      </c>
      <c r="H508" s="137">
        <v>30</v>
      </c>
      <c r="I508" s="156">
        <v>30</v>
      </c>
      <c r="J508" s="173">
        <v>40</v>
      </c>
      <c r="K508" s="87">
        <f t="shared" si="26"/>
        <v>1.2</v>
      </c>
      <c r="L508" s="87">
        <f t="shared" si="27"/>
        <v>1.2</v>
      </c>
      <c r="M508" s="46">
        <f t="shared" si="28"/>
        <v>63</v>
      </c>
      <c r="N508" s="355"/>
      <c r="O508" s="355"/>
      <c r="P508" s="355"/>
      <c r="Q508" s="355"/>
      <c r="R508" s="355"/>
      <c r="S508" s="355"/>
      <c r="T508" s="355"/>
      <c r="U508" s="355"/>
      <c r="V508" s="355"/>
      <c r="W508" s="355"/>
      <c r="X508" s="355"/>
      <c r="Y508" s="355"/>
      <c r="Z508" s="355"/>
      <c r="AA508" s="355"/>
      <c r="AB508" s="355"/>
      <c r="AC508" s="355"/>
      <c r="AD508" s="83"/>
    </row>
    <row r="509" spans="1:30" ht="18" customHeight="1">
      <c r="A509" s="121"/>
      <c r="B509" s="107"/>
      <c r="C509" s="108"/>
      <c r="D509" s="42"/>
      <c r="E509" s="235" t="s">
        <v>395</v>
      </c>
      <c r="F509" s="236" t="s">
        <v>260</v>
      </c>
      <c r="G509" s="241">
        <v>2</v>
      </c>
      <c r="H509" s="242"/>
      <c r="I509" s="243"/>
      <c r="J509" s="244">
        <v>40</v>
      </c>
      <c r="K509" s="87">
        <f t="shared" si="26"/>
        <v>0</v>
      </c>
      <c r="L509" s="87">
        <f t="shared" si="27"/>
        <v>0</v>
      </c>
      <c r="M509" s="46">
        <f t="shared" si="28"/>
        <v>20</v>
      </c>
      <c r="N509" s="355"/>
      <c r="O509" s="355"/>
      <c r="P509" s="355"/>
      <c r="Q509" s="355"/>
      <c r="R509" s="355"/>
      <c r="S509" s="355"/>
      <c r="T509" s="355"/>
      <c r="U509" s="355"/>
      <c r="V509" s="355"/>
      <c r="W509" s="355"/>
      <c r="X509" s="355"/>
      <c r="Y509" s="355"/>
      <c r="Z509" s="355"/>
      <c r="AA509" s="355"/>
      <c r="AB509" s="355"/>
      <c r="AC509" s="355"/>
      <c r="AD509" s="83"/>
    </row>
    <row r="510" spans="1:30" s="225" customFormat="1" ht="18" customHeight="1">
      <c r="A510" s="121"/>
      <c r="B510" s="107"/>
      <c r="C510" s="108"/>
      <c r="D510" s="42"/>
      <c r="E510" s="43" t="s">
        <v>441</v>
      </c>
      <c r="F510" s="44" t="s">
        <v>242</v>
      </c>
      <c r="G510" s="139">
        <v>2</v>
      </c>
      <c r="H510" s="137">
        <v>30</v>
      </c>
      <c r="I510" s="156">
        <v>30</v>
      </c>
      <c r="J510" s="173">
        <v>40</v>
      </c>
      <c r="K510" s="87">
        <f t="shared" si="26"/>
        <v>1.2</v>
      </c>
      <c r="L510" s="87">
        <f t="shared" si="27"/>
        <v>1.2</v>
      </c>
      <c r="M510" s="46">
        <f t="shared" si="28"/>
        <v>63</v>
      </c>
      <c r="N510" s="355"/>
      <c r="O510" s="355"/>
      <c r="P510" s="355"/>
      <c r="Q510" s="355"/>
      <c r="R510" s="355"/>
      <c r="S510" s="355"/>
      <c r="T510" s="355"/>
      <c r="U510" s="355"/>
      <c r="V510" s="355"/>
      <c r="W510" s="355"/>
      <c r="X510" s="355"/>
      <c r="Y510" s="355"/>
      <c r="Z510" s="355"/>
      <c r="AA510" s="355"/>
      <c r="AB510" s="355"/>
      <c r="AC510" s="355"/>
      <c r="AD510" s="83"/>
    </row>
    <row r="511" spans="1:30" s="225" customFormat="1" ht="18" customHeight="1">
      <c r="A511" s="121"/>
      <c r="B511" s="107"/>
      <c r="C511" s="108"/>
      <c r="D511" s="42"/>
      <c r="E511" s="43" t="s">
        <v>441</v>
      </c>
      <c r="F511" s="44" t="s">
        <v>425</v>
      </c>
      <c r="G511" s="139">
        <v>2</v>
      </c>
      <c r="H511" s="137">
        <v>30</v>
      </c>
      <c r="I511" s="156">
        <v>30</v>
      </c>
      <c r="J511" s="173">
        <v>40</v>
      </c>
      <c r="K511" s="87">
        <f t="shared" si="26"/>
        <v>1.2</v>
      </c>
      <c r="L511" s="87">
        <f t="shared" si="27"/>
        <v>1.2</v>
      </c>
      <c r="M511" s="46">
        <f t="shared" si="28"/>
        <v>63</v>
      </c>
      <c r="N511" s="355"/>
      <c r="O511" s="355"/>
      <c r="P511" s="355"/>
      <c r="Q511" s="355"/>
      <c r="R511" s="355"/>
      <c r="S511" s="355"/>
      <c r="T511" s="355"/>
      <c r="U511" s="355"/>
      <c r="V511" s="355"/>
      <c r="W511" s="355"/>
      <c r="X511" s="355"/>
      <c r="Y511" s="355"/>
      <c r="Z511" s="355"/>
      <c r="AA511" s="355"/>
      <c r="AB511" s="355"/>
      <c r="AC511" s="355"/>
      <c r="AD511" s="83"/>
    </row>
    <row r="512" spans="1:30" s="225" customFormat="1" ht="18" customHeight="1">
      <c r="A512" s="121"/>
      <c r="B512" s="107"/>
      <c r="C512" s="108"/>
      <c r="D512" s="42"/>
      <c r="E512" s="43" t="s">
        <v>442</v>
      </c>
      <c r="F512" s="44" t="s">
        <v>262</v>
      </c>
      <c r="G512" s="139">
        <v>2</v>
      </c>
      <c r="H512" s="137">
        <v>35</v>
      </c>
      <c r="I512" s="156"/>
      <c r="J512" s="173">
        <v>40</v>
      </c>
      <c r="K512" s="87">
        <f t="shared" si="26"/>
        <v>1.2</v>
      </c>
      <c r="L512" s="87">
        <f t="shared" si="27"/>
        <v>0</v>
      </c>
      <c r="M512" s="46">
        <f t="shared" si="28"/>
        <v>42</v>
      </c>
      <c r="N512" s="355"/>
      <c r="O512" s="355"/>
      <c r="P512" s="355"/>
      <c r="Q512" s="355"/>
      <c r="R512" s="355"/>
      <c r="S512" s="355"/>
      <c r="T512" s="355"/>
      <c r="U512" s="355"/>
      <c r="V512" s="355"/>
      <c r="W512" s="355"/>
      <c r="X512" s="355"/>
      <c r="Y512" s="355"/>
      <c r="Z512" s="355"/>
      <c r="AA512" s="355"/>
      <c r="AB512" s="355"/>
      <c r="AC512" s="355"/>
      <c r="AD512" s="83"/>
    </row>
    <row r="513" spans="1:30" s="225" customFormat="1" ht="18" customHeight="1">
      <c r="A513" s="121"/>
      <c r="B513" s="107"/>
      <c r="C513" s="108"/>
      <c r="D513" s="42"/>
      <c r="E513" s="43" t="s">
        <v>514</v>
      </c>
      <c r="F513" s="44" t="s">
        <v>262</v>
      </c>
      <c r="G513" s="139">
        <v>2</v>
      </c>
      <c r="H513" s="137"/>
      <c r="I513" s="156">
        <v>40</v>
      </c>
      <c r="J513" s="173">
        <v>40</v>
      </c>
      <c r="K513" s="87">
        <f t="shared" si="26"/>
        <v>0</v>
      </c>
      <c r="L513" s="87">
        <f t="shared" si="27"/>
        <v>1.2</v>
      </c>
      <c r="M513" s="46">
        <f t="shared" si="28"/>
        <v>36</v>
      </c>
      <c r="N513" s="355"/>
      <c r="O513" s="355"/>
      <c r="P513" s="355"/>
      <c r="Q513" s="355"/>
      <c r="R513" s="355"/>
      <c r="S513" s="355"/>
      <c r="T513" s="355"/>
      <c r="U513" s="355"/>
      <c r="V513" s="355"/>
      <c r="W513" s="355"/>
      <c r="X513" s="355"/>
      <c r="Y513" s="355"/>
      <c r="Z513" s="355"/>
      <c r="AA513" s="355"/>
      <c r="AB513" s="355"/>
      <c r="AC513" s="355"/>
      <c r="AD513" s="83"/>
    </row>
    <row r="514" spans="1:30" ht="18" customHeight="1">
      <c r="A514" s="90"/>
      <c r="B514" s="107"/>
      <c r="C514" s="108"/>
      <c r="D514" s="42"/>
      <c r="E514" s="43" t="s">
        <v>513</v>
      </c>
      <c r="F514" s="44" t="s">
        <v>413</v>
      </c>
      <c r="G514" s="139">
        <v>2</v>
      </c>
      <c r="H514" s="137"/>
      <c r="I514" s="156">
        <v>40</v>
      </c>
      <c r="J514" s="173">
        <v>40</v>
      </c>
      <c r="K514" s="87">
        <f t="shared" si="26"/>
        <v>0</v>
      </c>
      <c r="L514" s="87">
        <f t="shared" si="27"/>
        <v>1.2</v>
      </c>
      <c r="M514" s="46">
        <f t="shared" si="28"/>
        <v>36</v>
      </c>
      <c r="N514" s="345"/>
      <c r="O514" s="345"/>
      <c r="P514" s="345"/>
      <c r="Q514" s="345"/>
      <c r="R514" s="345"/>
      <c r="S514" s="345"/>
      <c r="T514" s="345"/>
      <c r="U514" s="345"/>
      <c r="V514" s="345"/>
      <c r="W514" s="345"/>
      <c r="X514" s="345"/>
      <c r="Y514" s="345"/>
      <c r="Z514" s="345"/>
      <c r="AA514" s="345"/>
      <c r="AB514" s="345"/>
      <c r="AC514" s="345"/>
      <c r="AD514" s="83"/>
    </row>
    <row r="515" spans="1:30" ht="18" customHeight="1">
      <c r="A515" s="90"/>
      <c r="B515" s="107"/>
      <c r="C515" s="108"/>
      <c r="D515" s="42"/>
      <c r="E515" s="43" t="s">
        <v>440</v>
      </c>
      <c r="F515" s="44" t="s">
        <v>448</v>
      </c>
      <c r="G515" s="139">
        <v>2</v>
      </c>
      <c r="H515" s="137">
        <v>30</v>
      </c>
      <c r="I515" s="156">
        <v>30</v>
      </c>
      <c r="J515" s="173">
        <v>40</v>
      </c>
      <c r="K515" s="87">
        <f t="shared" si="26"/>
        <v>1.2</v>
      </c>
      <c r="L515" s="87">
        <f t="shared" si="27"/>
        <v>1.2</v>
      </c>
      <c r="M515" s="46">
        <f t="shared" si="28"/>
        <v>63</v>
      </c>
      <c r="N515" s="345"/>
      <c r="O515" s="345"/>
      <c r="P515" s="345"/>
      <c r="Q515" s="345"/>
      <c r="R515" s="345"/>
      <c r="S515" s="345"/>
      <c r="T515" s="345"/>
      <c r="U515" s="345"/>
      <c r="V515" s="345"/>
      <c r="W515" s="345"/>
      <c r="X515" s="345"/>
      <c r="Y515" s="345"/>
      <c r="Z515" s="345"/>
      <c r="AA515" s="355"/>
      <c r="AB515" s="345"/>
      <c r="AC515" s="345"/>
      <c r="AD515" s="83"/>
    </row>
    <row r="516" spans="1:30" ht="18" customHeight="1">
      <c r="A516" s="90"/>
      <c r="B516" s="109"/>
      <c r="C516" s="110"/>
      <c r="D516" s="42"/>
      <c r="E516" s="43" t="s">
        <v>161</v>
      </c>
      <c r="F516" s="44" t="s">
        <v>459</v>
      </c>
      <c r="G516" s="139">
        <v>2</v>
      </c>
      <c r="H516" s="137">
        <v>30</v>
      </c>
      <c r="I516" s="156">
        <v>60</v>
      </c>
      <c r="J516" s="173">
        <v>40</v>
      </c>
      <c r="K516" s="87">
        <f t="shared" si="26"/>
        <v>1.2</v>
      </c>
      <c r="L516" s="87">
        <f t="shared" si="27"/>
        <v>1.2</v>
      </c>
      <c r="M516" s="46">
        <f t="shared" si="28"/>
        <v>90</v>
      </c>
      <c r="N516" s="340"/>
      <c r="O516" s="340"/>
      <c r="P516" s="340"/>
      <c r="Q516" s="340"/>
      <c r="R516" s="340"/>
      <c r="S516" s="340"/>
      <c r="T516" s="340"/>
      <c r="U516" s="340"/>
      <c r="V516" s="340"/>
      <c r="W516" s="340"/>
      <c r="X516" s="340"/>
      <c r="Y516" s="340"/>
      <c r="Z516" s="340"/>
      <c r="AA516" s="345"/>
      <c r="AB516" s="340"/>
      <c r="AC516" s="340"/>
      <c r="AD516" s="83"/>
    </row>
    <row r="517" spans="1:30" ht="18" customHeight="1">
      <c r="A517" s="104">
        <v>26</v>
      </c>
      <c r="B517" s="60" t="s">
        <v>125</v>
      </c>
      <c r="C517" s="61" t="s">
        <v>126</v>
      </c>
      <c r="D517" s="42">
        <v>71400174902</v>
      </c>
      <c r="E517" s="43" t="s">
        <v>278</v>
      </c>
      <c r="F517" s="44" t="s">
        <v>242</v>
      </c>
      <c r="G517" s="136">
        <v>1</v>
      </c>
      <c r="H517" s="137">
        <v>32</v>
      </c>
      <c r="I517" s="156">
        <v>0</v>
      </c>
      <c r="J517" s="173">
        <v>80</v>
      </c>
      <c r="K517" s="87">
        <f t="shared" si="26"/>
        <v>1.3</v>
      </c>
      <c r="L517" s="87">
        <f t="shared" si="27"/>
        <v>0</v>
      </c>
      <c r="M517" s="46">
        <f t="shared" si="28"/>
        <v>41.6</v>
      </c>
      <c r="N517" s="349">
        <v>67.5</v>
      </c>
      <c r="O517" s="351"/>
      <c r="P517" s="353">
        <f>SUM(M517:M536)+N517+O517</f>
        <v>809.49999999999989</v>
      </c>
      <c r="Q517" s="351">
        <v>0</v>
      </c>
      <c r="R517" s="353">
        <v>56</v>
      </c>
      <c r="S517" s="347">
        <v>450</v>
      </c>
      <c r="T517" s="351">
        <v>450</v>
      </c>
      <c r="U517" s="347">
        <v>112</v>
      </c>
      <c r="V517" s="380">
        <v>112</v>
      </c>
      <c r="W517" s="347">
        <v>56</v>
      </c>
      <c r="X517" s="351">
        <v>56</v>
      </c>
      <c r="Y517" s="353">
        <f>ROUND((P517-T517),1)</f>
        <v>359.5</v>
      </c>
      <c r="Z517" s="392">
        <f>IF(OR(SUM(V517:V536)="",SUM(Q517:Q536)=""),0,IF(OR(SUM(U517:U536)=320,SUM(V517:V536)&gt;0),ROUND((SUM(Q517:Q536)-SUM(V517:V536)),1),0))</f>
        <v>-112</v>
      </c>
      <c r="AA517" s="392">
        <f>IF(OR(SUM(X517:X536)="",SUM(R517:R536)=""),0,IF(OR(SUM(W517:W536)=160,SUM(X517:X536)&gt;0),ROUND((SUM(R517:R536)-SUM(X517:X536)),1),0))</f>
        <v>0</v>
      </c>
      <c r="AB517" s="393"/>
      <c r="AC517" s="398">
        <f>SUM(Y517:AA536)</f>
        <v>247.5</v>
      </c>
      <c r="AD517" s="83"/>
    </row>
    <row r="518" spans="1:30" ht="18" customHeight="1">
      <c r="A518" s="90"/>
      <c r="B518" s="107"/>
      <c r="C518" s="108"/>
      <c r="D518" s="42">
        <v>21100150202</v>
      </c>
      <c r="E518" s="207" t="s">
        <v>190</v>
      </c>
      <c r="F518" s="208" t="s">
        <v>170</v>
      </c>
      <c r="G518" s="221">
        <v>1</v>
      </c>
      <c r="H518" s="222">
        <v>0</v>
      </c>
      <c r="I518" s="223">
        <v>45</v>
      </c>
      <c r="J518" s="224">
        <v>33</v>
      </c>
      <c r="K518" s="87">
        <f t="shared" si="26"/>
        <v>0</v>
      </c>
      <c r="L518" s="87">
        <f t="shared" si="27"/>
        <v>0</v>
      </c>
      <c r="M518" s="46">
        <f t="shared" si="28"/>
        <v>16.5</v>
      </c>
      <c r="N518" s="350"/>
      <c r="O518" s="345"/>
      <c r="P518" s="345"/>
      <c r="Q518" s="345"/>
      <c r="R518" s="345"/>
      <c r="S518" s="345"/>
      <c r="T518" s="345"/>
      <c r="U518" s="345"/>
      <c r="V518" s="345"/>
      <c r="W518" s="345"/>
      <c r="X518" s="345"/>
      <c r="Y518" s="345"/>
      <c r="Z518" s="345"/>
      <c r="AA518" s="345"/>
      <c r="AB518" s="345"/>
      <c r="AC518" s="345"/>
      <c r="AD518" s="83"/>
    </row>
    <row r="519" spans="1:30" ht="18" customHeight="1">
      <c r="A519" s="90"/>
      <c r="B519" s="107"/>
      <c r="C519" s="108"/>
      <c r="D519" s="42">
        <v>21100151401</v>
      </c>
      <c r="E519" s="43" t="s">
        <v>286</v>
      </c>
      <c r="F519" s="44" t="s">
        <v>189</v>
      </c>
      <c r="G519" s="139">
        <v>1</v>
      </c>
      <c r="H519" s="137">
        <v>15</v>
      </c>
      <c r="I519" s="156">
        <v>30</v>
      </c>
      <c r="J519" s="173">
        <v>28</v>
      </c>
      <c r="K519" s="87">
        <f t="shared" si="26"/>
        <v>1</v>
      </c>
      <c r="L519" s="87">
        <f t="shared" si="27"/>
        <v>1</v>
      </c>
      <c r="M519" s="46">
        <f t="shared" si="28"/>
        <v>37.5</v>
      </c>
      <c r="N519" s="350"/>
      <c r="O519" s="345"/>
      <c r="P519" s="345"/>
      <c r="Q519" s="345"/>
      <c r="R519" s="345"/>
      <c r="S519" s="345"/>
      <c r="T519" s="345"/>
      <c r="U519" s="345"/>
      <c r="V519" s="345"/>
      <c r="W519" s="345"/>
      <c r="X519" s="345"/>
      <c r="Y519" s="345"/>
      <c r="Z519" s="345"/>
      <c r="AA519" s="345"/>
      <c r="AB519" s="345"/>
      <c r="AC519" s="345"/>
      <c r="AD519" s="83"/>
    </row>
    <row r="520" spans="1:30" ht="18" customHeight="1">
      <c r="A520" s="90"/>
      <c r="B520" s="107"/>
      <c r="C520" s="108"/>
      <c r="D520" s="42">
        <v>41000092701</v>
      </c>
      <c r="E520" s="43" t="s">
        <v>287</v>
      </c>
      <c r="F520" s="44" t="s">
        <v>159</v>
      </c>
      <c r="G520" s="139">
        <v>1</v>
      </c>
      <c r="H520" s="137">
        <v>15</v>
      </c>
      <c r="I520" s="156">
        <v>30</v>
      </c>
      <c r="J520" s="173">
        <v>32</v>
      </c>
      <c r="K520" s="87">
        <f t="shared" ref="K520:K583" si="29">IF(OR(LEFT(E520,2)="ĐA",LEFT(E520,2)="DA",LEFT(E520,5)="Đồ án",LEFT(E520,5)="Đồán ",LEFT(E520,9)="Sinh hoạt",LEFT(E520,9)="sinh hoạt",LEFT(E520,6)="Cố vấn",LEFT(E520,6)="cố vấn",LEFT(E520,4)="cvht",LEFT(E520,4)="CVHT",LEFT(E520,4)="shcn",LEFT(E520,4)="SHCN"),0,(IF(AND(H520&gt;0,J520&gt;0),IF(J520&gt;60,1.3,IF(J520&gt;35,1.2,1)),0)))</f>
        <v>1</v>
      </c>
      <c r="L520" s="87">
        <f t="shared" ref="L520:L583" si="30">IF(OR(LEFT(E520,2)="ĐA",LEFT(E520,2)="DA",LEFT(E520,5)="Đồ án",LEFT(E520,5)="Đồán "),0,IF(AND(J520&gt;0,I520&gt;0),IF(AND(OR(LEFT(E520,4)="GDQP",LEFT(E520,4)="gdqp",LEFT(E520,19)="Giáo dục quốc phòng"),J520&gt;50),1.3,IF(J520&gt;35,1.2,IF(J520&gt;29,1.1,1))),0))</f>
        <v>1.1000000000000001</v>
      </c>
      <c r="M520" s="46">
        <f t="shared" ref="M520:M583" si="31">ROUND(IF(OR(LEFT(E520,2)="ĐA",LEFT(E520,2)="DA",LEFT(E520,5)="Đồ án",LEFT(E520,5)="Đồán "),J520*0.5,(IF(H520&gt;0,H520*K520,"0")+IF(I520&gt;0,(I520*0.75)*L520,"0"))),1)</f>
        <v>39.799999999999997</v>
      </c>
      <c r="N520" s="350"/>
      <c r="O520" s="345"/>
      <c r="P520" s="345"/>
      <c r="Q520" s="345"/>
      <c r="R520" s="345"/>
      <c r="S520" s="345"/>
      <c r="T520" s="345"/>
      <c r="U520" s="345"/>
      <c r="V520" s="345"/>
      <c r="W520" s="345"/>
      <c r="X520" s="345"/>
      <c r="Y520" s="345"/>
      <c r="Z520" s="345"/>
      <c r="AA520" s="345"/>
      <c r="AB520" s="345"/>
      <c r="AC520" s="345"/>
      <c r="AD520" s="83"/>
    </row>
    <row r="521" spans="1:30" ht="18" customHeight="1">
      <c r="A521" s="90"/>
      <c r="B521" s="107"/>
      <c r="C521" s="108"/>
      <c r="D521" s="42">
        <v>21100124301</v>
      </c>
      <c r="E521" s="43" t="s">
        <v>288</v>
      </c>
      <c r="F521" s="44" t="s">
        <v>260</v>
      </c>
      <c r="G521" s="139">
        <v>1</v>
      </c>
      <c r="H521" s="137">
        <v>30</v>
      </c>
      <c r="I521" s="156">
        <v>30</v>
      </c>
      <c r="J521" s="173">
        <v>55</v>
      </c>
      <c r="K521" s="87">
        <f t="shared" si="29"/>
        <v>1.2</v>
      </c>
      <c r="L521" s="87">
        <f t="shared" si="30"/>
        <v>1.2</v>
      </c>
      <c r="M521" s="46">
        <f t="shared" si="31"/>
        <v>63</v>
      </c>
      <c r="N521" s="350"/>
      <c r="O521" s="345"/>
      <c r="P521" s="345"/>
      <c r="Q521" s="345"/>
      <c r="R521" s="345"/>
      <c r="S521" s="345"/>
      <c r="T521" s="345"/>
      <c r="U521" s="345"/>
      <c r="V521" s="345"/>
      <c r="W521" s="345"/>
      <c r="X521" s="345"/>
      <c r="Y521" s="345"/>
      <c r="Z521" s="345"/>
      <c r="AA521" s="345"/>
      <c r="AB521" s="345"/>
      <c r="AC521" s="345"/>
      <c r="AD521" s="83"/>
    </row>
    <row r="522" spans="1:30" ht="18" customHeight="1">
      <c r="A522" s="90"/>
      <c r="B522" s="107"/>
      <c r="C522" s="108"/>
      <c r="D522" s="42">
        <v>20200014401</v>
      </c>
      <c r="E522" s="43" t="s">
        <v>288</v>
      </c>
      <c r="F522" s="44" t="s">
        <v>202</v>
      </c>
      <c r="G522" s="139">
        <v>1</v>
      </c>
      <c r="H522" s="137">
        <v>15</v>
      </c>
      <c r="I522" s="156">
        <v>30</v>
      </c>
      <c r="J522" s="173">
        <v>41</v>
      </c>
      <c r="K522" s="87">
        <f t="shared" si="29"/>
        <v>1.2</v>
      </c>
      <c r="L522" s="87">
        <f t="shared" si="30"/>
        <v>1.2</v>
      </c>
      <c r="M522" s="46">
        <f t="shared" si="31"/>
        <v>45</v>
      </c>
      <c r="N522" s="350"/>
      <c r="O522" s="345"/>
      <c r="P522" s="345"/>
      <c r="Q522" s="345"/>
      <c r="R522" s="345"/>
      <c r="S522" s="345"/>
      <c r="T522" s="345"/>
      <c r="U522" s="345"/>
      <c r="V522" s="345"/>
      <c r="W522" s="345"/>
      <c r="X522" s="345"/>
      <c r="Y522" s="345"/>
      <c r="Z522" s="345"/>
      <c r="AA522" s="345"/>
      <c r="AB522" s="345"/>
      <c r="AC522" s="345"/>
      <c r="AD522" s="83"/>
    </row>
    <row r="523" spans="1:30" ht="18" customHeight="1">
      <c r="A523" s="90"/>
      <c r="B523" s="107"/>
      <c r="C523" s="108"/>
      <c r="D523" s="42">
        <v>20200014402</v>
      </c>
      <c r="E523" s="43" t="s">
        <v>288</v>
      </c>
      <c r="F523" s="44" t="s">
        <v>237</v>
      </c>
      <c r="G523" s="139">
        <v>1</v>
      </c>
      <c r="H523" s="137">
        <v>15</v>
      </c>
      <c r="I523" s="156">
        <v>30</v>
      </c>
      <c r="J523" s="173">
        <v>44</v>
      </c>
      <c r="K523" s="87">
        <f t="shared" si="29"/>
        <v>1.2</v>
      </c>
      <c r="L523" s="87">
        <f t="shared" si="30"/>
        <v>1.2</v>
      </c>
      <c r="M523" s="46">
        <f t="shared" si="31"/>
        <v>45</v>
      </c>
      <c r="N523" s="350"/>
      <c r="O523" s="345"/>
      <c r="P523" s="345"/>
      <c r="Q523" s="345"/>
      <c r="R523" s="345"/>
      <c r="S523" s="345"/>
      <c r="T523" s="345"/>
      <c r="U523" s="345"/>
      <c r="V523" s="345"/>
      <c r="W523" s="345"/>
      <c r="X523" s="345"/>
      <c r="Y523" s="345"/>
      <c r="Z523" s="345"/>
      <c r="AA523" s="345"/>
      <c r="AB523" s="345"/>
      <c r="AC523" s="345"/>
      <c r="AD523" s="83"/>
    </row>
    <row r="524" spans="1:30" ht="18" customHeight="1">
      <c r="A524" s="90"/>
      <c r="B524" s="107"/>
      <c r="C524" s="108"/>
      <c r="D524" s="42">
        <v>71400174901</v>
      </c>
      <c r="E524" s="43" t="s">
        <v>278</v>
      </c>
      <c r="F524" s="44" t="s">
        <v>243</v>
      </c>
      <c r="G524" s="139">
        <v>1</v>
      </c>
      <c r="H524" s="137">
        <v>32</v>
      </c>
      <c r="I524" s="156">
        <v>28</v>
      </c>
      <c r="J524" s="173">
        <v>47</v>
      </c>
      <c r="K524" s="87">
        <f t="shared" si="29"/>
        <v>1.2</v>
      </c>
      <c r="L524" s="87">
        <f t="shared" si="30"/>
        <v>1.2</v>
      </c>
      <c r="M524" s="46">
        <f t="shared" si="31"/>
        <v>63.6</v>
      </c>
      <c r="N524" s="350"/>
      <c r="O524" s="345"/>
      <c r="P524" s="345"/>
      <c r="Q524" s="345"/>
      <c r="R524" s="345"/>
      <c r="S524" s="345"/>
      <c r="T524" s="345"/>
      <c r="U524" s="345"/>
      <c r="V524" s="345"/>
      <c r="W524" s="345"/>
      <c r="X524" s="345"/>
      <c r="Y524" s="345"/>
      <c r="Z524" s="345"/>
      <c r="AA524" s="345"/>
      <c r="AB524" s="345"/>
      <c r="AC524" s="345"/>
      <c r="AD524" s="83"/>
    </row>
    <row r="525" spans="1:30" ht="18" customHeight="1">
      <c r="A525" s="90"/>
      <c r="B525" s="107"/>
      <c r="C525" s="108"/>
      <c r="D525" s="42">
        <v>71400174902</v>
      </c>
      <c r="E525" s="127" t="s">
        <v>278</v>
      </c>
      <c r="F525" s="184" t="s">
        <v>242</v>
      </c>
      <c r="G525" s="139">
        <v>1</v>
      </c>
      <c r="H525" s="137">
        <v>0</v>
      </c>
      <c r="I525" s="156">
        <v>28</v>
      </c>
      <c r="J525" s="173">
        <v>40</v>
      </c>
      <c r="K525" s="87">
        <f t="shared" si="29"/>
        <v>0</v>
      </c>
      <c r="L525" s="87">
        <f t="shared" si="30"/>
        <v>1.2</v>
      </c>
      <c r="M525" s="46">
        <f t="shared" si="31"/>
        <v>25.2</v>
      </c>
      <c r="N525" s="350"/>
      <c r="O525" s="345"/>
      <c r="P525" s="345"/>
      <c r="Q525" s="345"/>
      <c r="R525" s="345"/>
      <c r="S525" s="345"/>
      <c r="T525" s="345"/>
      <c r="U525" s="345"/>
      <c r="V525" s="345"/>
      <c r="W525" s="345"/>
      <c r="X525" s="345"/>
      <c r="Y525" s="345"/>
      <c r="Z525" s="345"/>
      <c r="AA525" s="345"/>
      <c r="AB525" s="345"/>
      <c r="AC525" s="345"/>
      <c r="AD525" s="83"/>
    </row>
    <row r="526" spans="1:30" ht="18" customHeight="1">
      <c r="A526" s="90"/>
      <c r="B526" s="107"/>
      <c r="C526" s="108"/>
      <c r="D526" s="42">
        <v>71400174902</v>
      </c>
      <c r="E526" s="43" t="s">
        <v>278</v>
      </c>
      <c r="F526" s="44" t="s">
        <v>242</v>
      </c>
      <c r="G526" s="139">
        <v>1</v>
      </c>
      <c r="H526" s="137">
        <v>0</v>
      </c>
      <c r="I526" s="156">
        <v>28</v>
      </c>
      <c r="J526" s="173">
        <v>40</v>
      </c>
      <c r="K526" s="87">
        <f t="shared" si="29"/>
        <v>0</v>
      </c>
      <c r="L526" s="87">
        <f t="shared" si="30"/>
        <v>1.2</v>
      </c>
      <c r="M526" s="46">
        <f t="shared" si="31"/>
        <v>25.2</v>
      </c>
      <c r="N526" s="350"/>
      <c r="O526" s="345"/>
      <c r="P526" s="345"/>
      <c r="Q526" s="345"/>
      <c r="R526" s="345"/>
      <c r="S526" s="345"/>
      <c r="T526" s="345"/>
      <c r="U526" s="345"/>
      <c r="V526" s="345"/>
      <c r="W526" s="345"/>
      <c r="X526" s="345"/>
      <c r="Y526" s="345"/>
      <c r="Z526" s="345"/>
      <c r="AA526" s="345"/>
      <c r="AB526" s="345"/>
      <c r="AC526" s="345"/>
      <c r="AD526" s="83"/>
    </row>
    <row r="527" spans="1:30" ht="18" customHeight="1">
      <c r="A527" s="121"/>
      <c r="B527" s="107"/>
      <c r="C527" s="108"/>
      <c r="D527" s="42"/>
      <c r="E527" s="43" t="s">
        <v>173</v>
      </c>
      <c r="F527" s="44" t="s">
        <v>320</v>
      </c>
      <c r="G527" s="139"/>
      <c r="H527" s="137"/>
      <c r="I527" s="156"/>
      <c r="J527" s="173"/>
      <c r="K527" s="87">
        <f t="shared" si="29"/>
        <v>0</v>
      </c>
      <c r="L527" s="87">
        <f t="shared" si="30"/>
        <v>0</v>
      </c>
      <c r="M527" s="46">
        <f t="shared" si="31"/>
        <v>0</v>
      </c>
      <c r="N527" s="350"/>
      <c r="O527" s="355"/>
      <c r="P527" s="355"/>
      <c r="Q527" s="355"/>
      <c r="R527" s="355"/>
      <c r="S527" s="355"/>
      <c r="T527" s="355"/>
      <c r="U527" s="355"/>
      <c r="V527" s="355"/>
      <c r="W527" s="355"/>
      <c r="X527" s="355"/>
      <c r="Y527" s="355"/>
      <c r="Z527" s="355"/>
      <c r="AA527" s="355"/>
      <c r="AB527" s="355"/>
      <c r="AC527" s="355"/>
      <c r="AD527" s="83"/>
    </row>
    <row r="528" spans="1:30" ht="18" customHeight="1">
      <c r="A528" s="121"/>
      <c r="B528" s="107"/>
      <c r="C528" s="108"/>
      <c r="D528" s="42"/>
      <c r="E528" s="43" t="s">
        <v>441</v>
      </c>
      <c r="F528" s="44" t="s">
        <v>319</v>
      </c>
      <c r="G528" s="139">
        <v>2</v>
      </c>
      <c r="H528" s="137">
        <v>45</v>
      </c>
      <c r="I528" s="156"/>
      <c r="J528" s="173">
        <v>40</v>
      </c>
      <c r="K528" s="87">
        <f t="shared" si="29"/>
        <v>1.2</v>
      </c>
      <c r="L528" s="87">
        <f t="shared" si="30"/>
        <v>0</v>
      </c>
      <c r="M528" s="46">
        <f t="shared" si="31"/>
        <v>54</v>
      </c>
      <c r="N528" s="350"/>
      <c r="O528" s="355"/>
      <c r="P528" s="355"/>
      <c r="Q528" s="355"/>
      <c r="R528" s="355"/>
      <c r="S528" s="355"/>
      <c r="T528" s="355"/>
      <c r="U528" s="355"/>
      <c r="V528" s="355"/>
      <c r="W528" s="355"/>
      <c r="X528" s="355"/>
      <c r="Y528" s="355"/>
      <c r="Z528" s="355"/>
      <c r="AA528" s="355"/>
      <c r="AB528" s="355"/>
      <c r="AC528" s="355"/>
      <c r="AD528" s="83"/>
    </row>
    <row r="529" spans="1:30" s="225" customFormat="1" ht="18" customHeight="1">
      <c r="A529" s="121"/>
      <c r="B529" s="107"/>
      <c r="C529" s="108"/>
      <c r="D529" s="42"/>
      <c r="E529" s="43" t="s">
        <v>515</v>
      </c>
      <c r="F529" s="44" t="s">
        <v>319</v>
      </c>
      <c r="G529" s="139">
        <v>2</v>
      </c>
      <c r="H529" s="137"/>
      <c r="I529" s="156">
        <v>30</v>
      </c>
      <c r="J529" s="173">
        <v>40</v>
      </c>
      <c r="K529" s="87">
        <f t="shared" si="29"/>
        <v>0</v>
      </c>
      <c r="L529" s="87">
        <f t="shared" si="30"/>
        <v>1.2</v>
      </c>
      <c r="M529" s="46">
        <f t="shared" si="31"/>
        <v>27</v>
      </c>
      <c r="N529" s="350"/>
      <c r="O529" s="355"/>
      <c r="P529" s="355"/>
      <c r="Q529" s="355"/>
      <c r="R529" s="355"/>
      <c r="S529" s="355"/>
      <c r="T529" s="355"/>
      <c r="U529" s="355"/>
      <c r="V529" s="355"/>
      <c r="W529" s="355"/>
      <c r="X529" s="355"/>
      <c r="Y529" s="355"/>
      <c r="Z529" s="355"/>
      <c r="AA529" s="355"/>
      <c r="AB529" s="355"/>
      <c r="AC529" s="355"/>
      <c r="AD529" s="83"/>
    </row>
    <row r="530" spans="1:30" s="225" customFormat="1" ht="18" customHeight="1">
      <c r="A530" s="121"/>
      <c r="B530" s="107"/>
      <c r="C530" s="108"/>
      <c r="D530" s="42"/>
      <c r="E530" s="43" t="s">
        <v>515</v>
      </c>
      <c r="F530" s="44" t="s">
        <v>319</v>
      </c>
      <c r="G530" s="139">
        <v>2</v>
      </c>
      <c r="H530" s="137"/>
      <c r="I530" s="156">
        <v>30</v>
      </c>
      <c r="J530" s="173">
        <v>40</v>
      </c>
      <c r="K530" s="87">
        <f t="shared" si="29"/>
        <v>0</v>
      </c>
      <c r="L530" s="87">
        <f t="shared" si="30"/>
        <v>1.2</v>
      </c>
      <c r="M530" s="46">
        <f t="shared" si="31"/>
        <v>27</v>
      </c>
      <c r="N530" s="350"/>
      <c r="O530" s="355"/>
      <c r="P530" s="355"/>
      <c r="Q530" s="355"/>
      <c r="R530" s="355"/>
      <c r="S530" s="355"/>
      <c r="T530" s="355"/>
      <c r="U530" s="355"/>
      <c r="V530" s="355"/>
      <c r="W530" s="355"/>
      <c r="X530" s="355"/>
      <c r="Y530" s="355"/>
      <c r="Z530" s="355"/>
      <c r="AA530" s="355"/>
      <c r="AB530" s="355"/>
      <c r="AC530" s="355"/>
      <c r="AD530" s="83"/>
    </row>
    <row r="531" spans="1:30" ht="18" customHeight="1">
      <c r="A531" s="121"/>
      <c r="B531" s="107"/>
      <c r="C531" s="108"/>
      <c r="D531" s="42"/>
      <c r="E531" s="43" t="s">
        <v>288</v>
      </c>
      <c r="F531" s="44" t="s">
        <v>324</v>
      </c>
      <c r="G531" s="139">
        <v>2</v>
      </c>
      <c r="H531" s="137">
        <v>15</v>
      </c>
      <c r="I531" s="156">
        <v>30</v>
      </c>
      <c r="J531" s="173">
        <v>40</v>
      </c>
      <c r="K531" s="87">
        <f t="shared" si="29"/>
        <v>1.2</v>
      </c>
      <c r="L531" s="87">
        <f t="shared" si="30"/>
        <v>1.2</v>
      </c>
      <c r="M531" s="46">
        <f t="shared" si="31"/>
        <v>45</v>
      </c>
      <c r="N531" s="350"/>
      <c r="O531" s="355"/>
      <c r="P531" s="355"/>
      <c r="Q531" s="355"/>
      <c r="R531" s="355"/>
      <c r="S531" s="355"/>
      <c r="T531" s="355"/>
      <c r="U531" s="355"/>
      <c r="V531" s="355"/>
      <c r="W531" s="355"/>
      <c r="X531" s="355"/>
      <c r="Y531" s="355"/>
      <c r="Z531" s="355"/>
      <c r="AA531" s="355"/>
      <c r="AB531" s="355"/>
      <c r="AC531" s="355"/>
      <c r="AD531" s="83"/>
    </row>
    <row r="532" spans="1:30" s="225" customFormat="1" ht="18" customHeight="1">
      <c r="A532" s="121"/>
      <c r="B532" s="107"/>
      <c r="C532" s="108"/>
      <c r="D532" s="42"/>
      <c r="E532" s="43" t="s">
        <v>288</v>
      </c>
      <c r="F532" s="44" t="s">
        <v>325</v>
      </c>
      <c r="G532" s="139">
        <v>2</v>
      </c>
      <c r="H532" s="137">
        <v>15</v>
      </c>
      <c r="I532" s="156">
        <v>30</v>
      </c>
      <c r="J532" s="173">
        <v>40</v>
      </c>
      <c r="K532" s="87">
        <f t="shared" si="29"/>
        <v>1.2</v>
      </c>
      <c r="L532" s="87">
        <f t="shared" si="30"/>
        <v>1.2</v>
      </c>
      <c r="M532" s="46">
        <f t="shared" si="31"/>
        <v>45</v>
      </c>
      <c r="N532" s="350"/>
      <c r="O532" s="355"/>
      <c r="P532" s="355"/>
      <c r="Q532" s="355"/>
      <c r="R532" s="355"/>
      <c r="S532" s="355"/>
      <c r="T532" s="355"/>
      <c r="U532" s="355"/>
      <c r="V532" s="355"/>
      <c r="W532" s="355"/>
      <c r="X532" s="355"/>
      <c r="Y532" s="355"/>
      <c r="Z532" s="355"/>
      <c r="AA532" s="355"/>
      <c r="AB532" s="355"/>
      <c r="AC532" s="355"/>
      <c r="AD532" s="83"/>
    </row>
    <row r="533" spans="1:30" s="225" customFormat="1" ht="18" customHeight="1">
      <c r="A533" s="121"/>
      <c r="B533" s="107"/>
      <c r="C533" s="108"/>
      <c r="D533" s="42"/>
      <c r="E533" s="43" t="s">
        <v>287</v>
      </c>
      <c r="F533" s="44" t="s">
        <v>243</v>
      </c>
      <c r="G533" s="139">
        <v>2</v>
      </c>
      <c r="H533" s="137">
        <v>15</v>
      </c>
      <c r="I533" s="156">
        <v>30</v>
      </c>
      <c r="J533" s="173">
        <v>40</v>
      </c>
      <c r="K533" s="87">
        <f t="shared" si="29"/>
        <v>1.2</v>
      </c>
      <c r="L533" s="87">
        <f t="shared" si="30"/>
        <v>1.2</v>
      </c>
      <c r="M533" s="46">
        <f t="shared" si="31"/>
        <v>45</v>
      </c>
      <c r="N533" s="350"/>
      <c r="O533" s="355"/>
      <c r="P533" s="355"/>
      <c r="Q533" s="355"/>
      <c r="R533" s="355"/>
      <c r="S533" s="355"/>
      <c r="T533" s="355"/>
      <c r="U533" s="355"/>
      <c r="V533" s="355"/>
      <c r="W533" s="355"/>
      <c r="X533" s="355"/>
      <c r="Y533" s="355"/>
      <c r="Z533" s="355"/>
      <c r="AA533" s="355"/>
      <c r="AB533" s="355"/>
      <c r="AC533" s="355"/>
      <c r="AD533" s="83"/>
    </row>
    <row r="534" spans="1:30" s="225" customFormat="1" ht="18" customHeight="1">
      <c r="A534" s="121"/>
      <c r="B534" s="107"/>
      <c r="C534" s="108"/>
      <c r="D534" s="42"/>
      <c r="E534" s="43" t="s">
        <v>443</v>
      </c>
      <c r="F534" s="44" t="s">
        <v>262</v>
      </c>
      <c r="G534" s="139">
        <v>2</v>
      </c>
      <c r="H534" s="137">
        <v>19</v>
      </c>
      <c r="I534" s="156"/>
      <c r="J534" s="173">
        <v>40</v>
      </c>
      <c r="K534" s="87">
        <f t="shared" si="29"/>
        <v>1.2</v>
      </c>
      <c r="L534" s="87">
        <f t="shared" si="30"/>
        <v>0</v>
      </c>
      <c r="M534" s="46">
        <f t="shared" si="31"/>
        <v>22.8</v>
      </c>
      <c r="N534" s="350"/>
      <c r="O534" s="355"/>
      <c r="P534" s="355"/>
      <c r="Q534" s="355"/>
      <c r="R534" s="355"/>
      <c r="S534" s="355"/>
      <c r="T534" s="355"/>
      <c r="U534" s="355"/>
      <c r="V534" s="355"/>
      <c r="W534" s="355"/>
      <c r="X534" s="355"/>
      <c r="Y534" s="355"/>
      <c r="Z534" s="355"/>
      <c r="AA534" s="355"/>
      <c r="AB534" s="355"/>
      <c r="AC534" s="355"/>
      <c r="AD534" s="83"/>
    </row>
    <row r="535" spans="1:30" s="225" customFormat="1" ht="18" customHeight="1">
      <c r="A535" s="121"/>
      <c r="B535" s="107"/>
      <c r="C535" s="108"/>
      <c r="D535" s="42"/>
      <c r="E535" s="43" t="s">
        <v>516</v>
      </c>
      <c r="F535" s="44" t="s">
        <v>262</v>
      </c>
      <c r="G535" s="139">
        <v>2</v>
      </c>
      <c r="H535" s="137"/>
      <c r="I535" s="156">
        <v>41</v>
      </c>
      <c r="J535" s="173">
        <v>40</v>
      </c>
      <c r="K535" s="87">
        <f t="shared" si="29"/>
        <v>0</v>
      </c>
      <c r="L535" s="87">
        <f t="shared" si="30"/>
        <v>1.2</v>
      </c>
      <c r="M535" s="46">
        <f t="shared" si="31"/>
        <v>36.9</v>
      </c>
      <c r="N535" s="350"/>
      <c r="O535" s="355"/>
      <c r="P535" s="355"/>
      <c r="Q535" s="355"/>
      <c r="R535" s="355"/>
      <c r="S535" s="355"/>
      <c r="T535" s="355"/>
      <c r="U535" s="355"/>
      <c r="V535" s="355"/>
      <c r="W535" s="355"/>
      <c r="X535" s="355"/>
      <c r="Y535" s="355"/>
      <c r="Z535" s="355"/>
      <c r="AA535" s="355"/>
      <c r="AB535" s="355"/>
      <c r="AC535" s="355"/>
      <c r="AD535" s="83"/>
    </row>
    <row r="536" spans="1:30" s="225" customFormat="1" ht="18" customHeight="1">
      <c r="A536" s="121"/>
      <c r="B536" s="107"/>
      <c r="C536" s="108"/>
      <c r="D536" s="42"/>
      <c r="E536" s="43" t="s">
        <v>517</v>
      </c>
      <c r="F536" s="44" t="s">
        <v>413</v>
      </c>
      <c r="G536" s="139">
        <v>2</v>
      </c>
      <c r="H536" s="137"/>
      <c r="I536" s="156">
        <v>41</v>
      </c>
      <c r="J536" s="173">
        <v>40</v>
      </c>
      <c r="K536" s="87">
        <f t="shared" si="29"/>
        <v>0</v>
      </c>
      <c r="L536" s="87">
        <f t="shared" si="30"/>
        <v>1.2</v>
      </c>
      <c r="M536" s="46">
        <f t="shared" si="31"/>
        <v>36.9</v>
      </c>
      <c r="N536" s="350"/>
      <c r="O536" s="355"/>
      <c r="P536" s="355"/>
      <c r="Q536" s="355"/>
      <c r="R536" s="355"/>
      <c r="S536" s="355"/>
      <c r="T536" s="355"/>
      <c r="U536" s="355"/>
      <c r="V536" s="355"/>
      <c r="W536" s="355"/>
      <c r="X536" s="355"/>
      <c r="Y536" s="355"/>
      <c r="Z536" s="355"/>
      <c r="AA536" s="355"/>
      <c r="AB536" s="355"/>
      <c r="AC536" s="355"/>
      <c r="AD536" s="83"/>
    </row>
    <row r="537" spans="1:30" ht="18" customHeight="1">
      <c r="A537" s="104">
        <v>27</v>
      </c>
      <c r="B537" s="91" t="s">
        <v>127</v>
      </c>
      <c r="C537" s="101" t="s">
        <v>128</v>
      </c>
      <c r="D537" s="42">
        <v>71400119925</v>
      </c>
      <c r="E537" s="43" t="s">
        <v>161</v>
      </c>
      <c r="F537" s="44" t="s">
        <v>164</v>
      </c>
      <c r="G537" s="170">
        <v>1</v>
      </c>
      <c r="H537" s="140">
        <v>30</v>
      </c>
      <c r="I537" s="140">
        <v>60</v>
      </c>
      <c r="J537" s="173">
        <v>36</v>
      </c>
      <c r="K537" s="87">
        <f t="shared" si="29"/>
        <v>1.2</v>
      </c>
      <c r="L537" s="87">
        <f t="shared" si="30"/>
        <v>1.2</v>
      </c>
      <c r="M537" s="46">
        <f t="shared" si="31"/>
        <v>90</v>
      </c>
      <c r="N537" s="349">
        <v>67.5</v>
      </c>
      <c r="O537" s="351"/>
      <c r="P537" s="353">
        <f>SUM(M537:M557)+N537+O537</f>
        <v>1237.7</v>
      </c>
      <c r="Q537" s="351">
        <v>0</v>
      </c>
      <c r="R537" s="353">
        <v>56</v>
      </c>
      <c r="S537" s="347">
        <v>450</v>
      </c>
      <c r="T537" s="351">
        <v>450</v>
      </c>
      <c r="U537" s="347">
        <v>112</v>
      </c>
      <c r="V537" s="380">
        <v>112</v>
      </c>
      <c r="W537" s="347">
        <v>56</v>
      </c>
      <c r="X537" s="351">
        <v>56</v>
      </c>
      <c r="Y537" s="353">
        <f>ROUND((P537-T537),1)</f>
        <v>787.7</v>
      </c>
      <c r="Z537" s="392">
        <f>IF(OR(SUM(V537)="",SUM(Q537)=""),0,IF(OR(SUM(U537)=320,SUM(V537)&gt;0),ROUND((SUM(Q537)-SUM(V537)),1),0))</f>
        <v>-112</v>
      </c>
      <c r="AA537" s="392">
        <f>IF(OR(SUM(X537:X557)="",SUM(R537:R557)=""),0,IF(OR(SUM(W537:W557)=160,SUM(X537:X557)&gt;0),ROUND((SUM(R537:R557)-SUM(X537:X557)),1),0))</f>
        <v>0</v>
      </c>
      <c r="AB537" s="393"/>
      <c r="AC537" s="398">
        <f>SUM(Y537:AA557)</f>
        <v>675.7</v>
      </c>
      <c r="AD537" s="83"/>
    </row>
    <row r="538" spans="1:30" ht="18" customHeight="1">
      <c r="A538" s="90"/>
      <c r="B538" s="107"/>
      <c r="C538" s="108"/>
      <c r="D538" s="42">
        <v>71400119905</v>
      </c>
      <c r="E538" s="43" t="s">
        <v>161</v>
      </c>
      <c r="F538" s="44" t="s">
        <v>165</v>
      </c>
      <c r="G538" s="170">
        <v>1</v>
      </c>
      <c r="H538" s="140">
        <v>30</v>
      </c>
      <c r="I538" s="140">
        <v>60</v>
      </c>
      <c r="J538" s="173">
        <v>39</v>
      </c>
      <c r="K538" s="87">
        <f t="shared" si="29"/>
        <v>1.2</v>
      </c>
      <c r="L538" s="87">
        <f t="shared" si="30"/>
        <v>1.2</v>
      </c>
      <c r="M538" s="46">
        <f t="shared" si="31"/>
        <v>90</v>
      </c>
      <c r="N538" s="350"/>
      <c r="O538" s="352"/>
      <c r="P538" s="354"/>
      <c r="Q538" s="352"/>
      <c r="R538" s="354"/>
      <c r="S538" s="348"/>
      <c r="T538" s="352"/>
      <c r="U538" s="348"/>
      <c r="V538" s="381"/>
      <c r="W538" s="348"/>
      <c r="X538" s="352"/>
      <c r="Y538" s="354"/>
      <c r="Z538" s="395"/>
      <c r="AA538" s="395"/>
      <c r="AB538" s="394"/>
      <c r="AC538" s="399"/>
      <c r="AD538" s="83"/>
    </row>
    <row r="539" spans="1:30" ht="18" customHeight="1">
      <c r="A539" s="90"/>
      <c r="B539" s="107"/>
      <c r="C539" s="108"/>
      <c r="D539" s="42">
        <v>21100180101</v>
      </c>
      <c r="E539" s="43" t="s">
        <v>166</v>
      </c>
      <c r="F539" s="44" t="s">
        <v>167</v>
      </c>
      <c r="G539" s="170">
        <v>1</v>
      </c>
      <c r="H539" s="140">
        <v>15</v>
      </c>
      <c r="I539" s="140">
        <v>60</v>
      </c>
      <c r="J539" s="173">
        <v>17</v>
      </c>
      <c r="K539" s="87">
        <f t="shared" si="29"/>
        <v>1</v>
      </c>
      <c r="L539" s="87">
        <f t="shared" si="30"/>
        <v>1</v>
      </c>
      <c r="M539" s="46">
        <f t="shared" si="31"/>
        <v>60</v>
      </c>
      <c r="N539" s="350"/>
      <c r="O539" s="352"/>
      <c r="P539" s="354"/>
      <c r="Q539" s="352"/>
      <c r="R539" s="354"/>
      <c r="S539" s="348"/>
      <c r="T539" s="352"/>
      <c r="U539" s="348"/>
      <c r="V539" s="381"/>
      <c r="W539" s="348"/>
      <c r="X539" s="352"/>
      <c r="Y539" s="354"/>
      <c r="Z539" s="395"/>
      <c r="AA539" s="395"/>
      <c r="AB539" s="394"/>
      <c r="AC539" s="399"/>
      <c r="AD539" s="83"/>
    </row>
    <row r="540" spans="1:30" ht="18" customHeight="1">
      <c r="A540" s="90"/>
      <c r="B540" s="107"/>
      <c r="C540" s="108"/>
      <c r="D540" s="42">
        <v>21100149701</v>
      </c>
      <c r="E540" s="43" t="s">
        <v>168</v>
      </c>
      <c r="F540" s="44" t="s">
        <v>169</v>
      </c>
      <c r="G540" s="170">
        <v>1</v>
      </c>
      <c r="H540" s="142">
        <v>30</v>
      </c>
      <c r="I540" s="142">
        <v>30</v>
      </c>
      <c r="J540" s="173">
        <v>37</v>
      </c>
      <c r="K540" s="87">
        <f t="shared" si="29"/>
        <v>1.2</v>
      </c>
      <c r="L540" s="87">
        <f t="shared" si="30"/>
        <v>1.2</v>
      </c>
      <c r="M540" s="46">
        <f t="shared" si="31"/>
        <v>63</v>
      </c>
      <c r="N540" s="350"/>
      <c r="O540" s="352"/>
      <c r="P540" s="354"/>
      <c r="Q540" s="352"/>
      <c r="R540" s="354"/>
      <c r="S540" s="348"/>
      <c r="T540" s="352"/>
      <c r="U540" s="348"/>
      <c r="V540" s="381"/>
      <c r="W540" s="348"/>
      <c r="X540" s="352"/>
      <c r="Y540" s="354"/>
      <c r="Z540" s="395"/>
      <c r="AA540" s="395"/>
      <c r="AB540" s="394"/>
      <c r="AC540" s="399"/>
      <c r="AD540" s="83"/>
    </row>
    <row r="541" spans="1:30" ht="18" customHeight="1">
      <c r="A541" s="90"/>
      <c r="B541" s="107"/>
      <c r="C541" s="108"/>
      <c r="D541" s="42">
        <v>21100149702</v>
      </c>
      <c r="E541" s="43" t="s">
        <v>168</v>
      </c>
      <c r="F541" s="44" t="s">
        <v>170</v>
      </c>
      <c r="G541" s="170">
        <v>1</v>
      </c>
      <c r="H541" s="142">
        <v>30</v>
      </c>
      <c r="I541" s="142">
        <v>30</v>
      </c>
      <c r="J541" s="173">
        <v>33</v>
      </c>
      <c r="K541" s="87">
        <f t="shared" si="29"/>
        <v>1</v>
      </c>
      <c r="L541" s="87">
        <f t="shared" si="30"/>
        <v>1.1000000000000001</v>
      </c>
      <c r="M541" s="46">
        <f t="shared" si="31"/>
        <v>54.8</v>
      </c>
      <c r="N541" s="350"/>
      <c r="O541" s="352"/>
      <c r="P541" s="354"/>
      <c r="Q541" s="352"/>
      <c r="R541" s="354"/>
      <c r="S541" s="348"/>
      <c r="T541" s="352"/>
      <c r="U541" s="348"/>
      <c r="V541" s="381"/>
      <c r="W541" s="348"/>
      <c r="X541" s="352"/>
      <c r="Y541" s="354"/>
      <c r="Z541" s="395"/>
      <c r="AA541" s="395"/>
      <c r="AB541" s="394"/>
      <c r="AC541" s="399"/>
      <c r="AD541" s="83"/>
    </row>
    <row r="542" spans="1:30" ht="18" customHeight="1">
      <c r="A542" s="90"/>
      <c r="B542" s="107"/>
      <c r="C542" s="108"/>
      <c r="D542" s="42">
        <v>21100150101</v>
      </c>
      <c r="E542" s="43" t="s">
        <v>171</v>
      </c>
      <c r="F542" s="44" t="s">
        <v>169</v>
      </c>
      <c r="G542" s="170">
        <v>1</v>
      </c>
      <c r="H542" s="140">
        <v>15</v>
      </c>
      <c r="I542" s="140">
        <v>30</v>
      </c>
      <c r="J542" s="173">
        <v>37</v>
      </c>
      <c r="K542" s="87">
        <f t="shared" si="29"/>
        <v>1.2</v>
      </c>
      <c r="L542" s="87">
        <f t="shared" si="30"/>
        <v>1.2</v>
      </c>
      <c r="M542" s="46">
        <f t="shared" si="31"/>
        <v>45</v>
      </c>
      <c r="N542" s="350"/>
      <c r="O542" s="352"/>
      <c r="P542" s="354"/>
      <c r="Q542" s="352"/>
      <c r="R542" s="354"/>
      <c r="S542" s="348"/>
      <c r="T542" s="352"/>
      <c r="U542" s="348"/>
      <c r="V542" s="381"/>
      <c r="W542" s="348"/>
      <c r="X542" s="352"/>
      <c r="Y542" s="354"/>
      <c r="Z542" s="395"/>
      <c r="AA542" s="395"/>
      <c r="AB542" s="394"/>
      <c r="AC542" s="399"/>
      <c r="AD542" s="83"/>
    </row>
    <row r="543" spans="1:30" ht="18" customHeight="1">
      <c r="A543" s="90"/>
      <c r="B543" s="107"/>
      <c r="C543" s="108"/>
      <c r="D543" s="42">
        <v>21100150102</v>
      </c>
      <c r="E543" s="43" t="s">
        <v>171</v>
      </c>
      <c r="F543" s="44" t="s">
        <v>170</v>
      </c>
      <c r="G543" s="170">
        <v>1</v>
      </c>
      <c r="H543" s="140">
        <v>15</v>
      </c>
      <c r="I543" s="140">
        <v>30</v>
      </c>
      <c r="J543" s="173">
        <v>33</v>
      </c>
      <c r="K543" s="87">
        <f t="shared" si="29"/>
        <v>1</v>
      </c>
      <c r="L543" s="87">
        <f t="shared" si="30"/>
        <v>1.1000000000000001</v>
      </c>
      <c r="M543" s="46">
        <f t="shared" si="31"/>
        <v>39.799999999999997</v>
      </c>
      <c r="N543" s="350"/>
      <c r="O543" s="352"/>
      <c r="P543" s="354"/>
      <c r="Q543" s="352"/>
      <c r="R543" s="354"/>
      <c r="S543" s="348"/>
      <c r="T543" s="352"/>
      <c r="U543" s="348"/>
      <c r="V543" s="381"/>
      <c r="W543" s="348"/>
      <c r="X543" s="352"/>
      <c r="Y543" s="354"/>
      <c r="Z543" s="395"/>
      <c r="AA543" s="395"/>
      <c r="AB543" s="394"/>
      <c r="AC543" s="399"/>
      <c r="AD543" s="83"/>
    </row>
    <row r="544" spans="1:30" ht="18" customHeight="1">
      <c r="A544" s="90"/>
      <c r="B544" s="107"/>
      <c r="C544" s="108"/>
      <c r="D544" s="42">
        <v>21100119808</v>
      </c>
      <c r="E544" s="43" t="s">
        <v>161</v>
      </c>
      <c r="F544" s="44" t="s">
        <v>172</v>
      </c>
      <c r="G544" s="170">
        <v>1</v>
      </c>
      <c r="H544" s="142">
        <v>30</v>
      </c>
      <c r="I544" s="142">
        <v>0</v>
      </c>
      <c r="J544" s="173">
        <v>67</v>
      </c>
      <c r="K544" s="87">
        <f t="shared" si="29"/>
        <v>1.3</v>
      </c>
      <c r="L544" s="87">
        <f t="shared" si="30"/>
        <v>0</v>
      </c>
      <c r="M544" s="46">
        <f t="shared" si="31"/>
        <v>39</v>
      </c>
      <c r="N544" s="350"/>
      <c r="O544" s="352"/>
      <c r="P544" s="354"/>
      <c r="Q544" s="352"/>
      <c r="R544" s="354"/>
      <c r="S544" s="348"/>
      <c r="T544" s="352"/>
      <c r="U544" s="348"/>
      <c r="V544" s="381"/>
      <c r="W544" s="348"/>
      <c r="X544" s="352"/>
      <c r="Y544" s="354"/>
      <c r="Z544" s="395"/>
      <c r="AA544" s="395"/>
      <c r="AB544" s="394"/>
      <c r="AC544" s="399"/>
      <c r="AD544" s="83"/>
    </row>
    <row r="545" spans="1:30" ht="18" customHeight="1">
      <c r="A545" s="90"/>
      <c r="B545" s="107"/>
      <c r="C545" s="108"/>
      <c r="D545" s="42">
        <v>21100119808</v>
      </c>
      <c r="E545" s="43" t="s">
        <v>161</v>
      </c>
      <c r="F545" s="44" t="s">
        <v>172</v>
      </c>
      <c r="G545" s="170">
        <v>1</v>
      </c>
      <c r="H545" s="142">
        <v>0</v>
      </c>
      <c r="I545" s="142">
        <v>30</v>
      </c>
      <c r="J545" s="173">
        <v>33</v>
      </c>
      <c r="K545" s="87">
        <f t="shared" si="29"/>
        <v>0</v>
      </c>
      <c r="L545" s="87">
        <f t="shared" si="30"/>
        <v>1.1000000000000001</v>
      </c>
      <c r="M545" s="46">
        <f t="shared" si="31"/>
        <v>24.8</v>
      </c>
      <c r="N545" s="350"/>
      <c r="O545" s="352"/>
      <c r="P545" s="354"/>
      <c r="Q545" s="352"/>
      <c r="R545" s="354"/>
      <c r="S545" s="348"/>
      <c r="T545" s="352"/>
      <c r="U545" s="348"/>
      <c r="V545" s="381"/>
      <c r="W545" s="348"/>
      <c r="X545" s="352"/>
      <c r="Y545" s="354"/>
      <c r="Z545" s="395"/>
      <c r="AA545" s="395"/>
      <c r="AB545" s="394"/>
      <c r="AC545" s="399"/>
      <c r="AD545" s="83"/>
    </row>
    <row r="546" spans="1:30" ht="18" customHeight="1">
      <c r="A546" s="90"/>
      <c r="B546" s="107"/>
      <c r="C546" s="108"/>
      <c r="D546" s="42">
        <v>21100119808</v>
      </c>
      <c r="E546" s="43" t="s">
        <v>161</v>
      </c>
      <c r="F546" s="44" t="s">
        <v>172</v>
      </c>
      <c r="G546" s="170">
        <v>1</v>
      </c>
      <c r="H546" s="142">
        <v>0</v>
      </c>
      <c r="I546" s="142">
        <v>30</v>
      </c>
      <c r="J546" s="173">
        <v>34</v>
      </c>
      <c r="K546" s="87">
        <f t="shared" si="29"/>
        <v>0</v>
      </c>
      <c r="L546" s="87">
        <f t="shared" si="30"/>
        <v>1.1000000000000001</v>
      </c>
      <c r="M546" s="46">
        <f t="shared" si="31"/>
        <v>24.8</v>
      </c>
      <c r="N546" s="350"/>
      <c r="O546" s="352"/>
      <c r="P546" s="354"/>
      <c r="Q546" s="352"/>
      <c r="R546" s="354"/>
      <c r="S546" s="348"/>
      <c r="T546" s="352"/>
      <c r="U546" s="348"/>
      <c r="V546" s="381"/>
      <c r="W546" s="348"/>
      <c r="X546" s="352"/>
      <c r="Y546" s="354"/>
      <c r="Z546" s="395"/>
      <c r="AA546" s="395"/>
      <c r="AB546" s="394"/>
      <c r="AC546" s="399"/>
      <c r="AD546" s="83"/>
    </row>
    <row r="547" spans="1:30" s="133" customFormat="1" ht="18" customHeight="1">
      <c r="A547" s="129"/>
      <c r="B547" s="130"/>
      <c r="C547" s="131"/>
      <c r="D547" s="126"/>
      <c r="E547" s="127" t="s">
        <v>173</v>
      </c>
      <c r="F547" s="128" t="s">
        <v>169</v>
      </c>
      <c r="G547" s="174">
        <v>1</v>
      </c>
      <c r="H547" s="200">
        <v>15</v>
      </c>
      <c r="I547" s="200">
        <v>0</v>
      </c>
      <c r="J547" s="173"/>
      <c r="K547" s="87">
        <f t="shared" si="29"/>
        <v>0</v>
      </c>
      <c r="L547" s="87">
        <f t="shared" si="30"/>
        <v>0</v>
      </c>
      <c r="M547" s="46">
        <f t="shared" si="31"/>
        <v>0</v>
      </c>
      <c r="N547" s="350"/>
      <c r="O547" s="352"/>
      <c r="P547" s="354"/>
      <c r="Q547" s="352"/>
      <c r="R547" s="354"/>
      <c r="S547" s="348"/>
      <c r="T547" s="352"/>
      <c r="U547" s="348"/>
      <c r="V547" s="381"/>
      <c r="W547" s="348"/>
      <c r="X547" s="352"/>
      <c r="Y547" s="354"/>
      <c r="Z547" s="395"/>
      <c r="AA547" s="395"/>
      <c r="AB547" s="394"/>
      <c r="AC547" s="399"/>
      <c r="AD547" s="132"/>
    </row>
    <row r="548" spans="1:30" ht="18" customHeight="1">
      <c r="A548" s="121"/>
      <c r="B548" s="107"/>
      <c r="C548" s="108"/>
      <c r="D548" s="42"/>
      <c r="E548" s="43" t="s">
        <v>444</v>
      </c>
      <c r="F548" s="44" t="s">
        <v>183</v>
      </c>
      <c r="G548" s="170">
        <v>2</v>
      </c>
      <c r="H548" s="142">
        <v>30</v>
      </c>
      <c r="I548" s="142">
        <v>30</v>
      </c>
      <c r="J548" s="173">
        <v>40</v>
      </c>
      <c r="K548" s="87">
        <f t="shared" si="29"/>
        <v>1.2</v>
      </c>
      <c r="L548" s="87">
        <f t="shared" si="30"/>
        <v>1.2</v>
      </c>
      <c r="M548" s="46">
        <f t="shared" si="31"/>
        <v>63</v>
      </c>
      <c r="N548" s="350"/>
      <c r="O548" s="352"/>
      <c r="P548" s="354"/>
      <c r="Q548" s="352"/>
      <c r="R548" s="354"/>
      <c r="S548" s="348"/>
      <c r="T548" s="352"/>
      <c r="U548" s="348"/>
      <c r="V548" s="381"/>
      <c r="W548" s="348"/>
      <c r="X548" s="352"/>
      <c r="Y548" s="354"/>
      <c r="Z548" s="395"/>
      <c r="AA548" s="395"/>
      <c r="AB548" s="394"/>
      <c r="AC548" s="399"/>
      <c r="AD548" s="83"/>
    </row>
    <row r="549" spans="1:30" s="225" customFormat="1" ht="18" customHeight="1">
      <c r="A549" s="121"/>
      <c r="B549" s="107"/>
      <c r="C549" s="108"/>
      <c r="D549" s="42"/>
      <c r="E549" s="43" t="s">
        <v>444</v>
      </c>
      <c r="F549" s="44" t="s">
        <v>206</v>
      </c>
      <c r="G549" s="170">
        <v>2</v>
      </c>
      <c r="H549" s="142">
        <v>30</v>
      </c>
      <c r="I549" s="142">
        <v>30</v>
      </c>
      <c r="J549" s="173">
        <v>40</v>
      </c>
      <c r="K549" s="87">
        <f t="shared" si="29"/>
        <v>1.2</v>
      </c>
      <c r="L549" s="87">
        <f t="shared" si="30"/>
        <v>1.2</v>
      </c>
      <c r="M549" s="46">
        <f t="shared" si="31"/>
        <v>63</v>
      </c>
      <c r="N549" s="350"/>
      <c r="O549" s="352"/>
      <c r="P549" s="354"/>
      <c r="Q549" s="352"/>
      <c r="R549" s="354"/>
      <c r="S549" s="348"/>
      <c r="T549" s="352"/>
      <c r="U549" s="348"/>
      <c r="V549" s="381"/>
      <c r="W549" s="348"/>
      <c r="X549" s="352"/>
      <c r="Y549" s="354"/>
      <c r="Z549" s="395"/>
      <c r="AA549" s="395"/>
      <c r="AB549" s="394"/>
      <c r="AC549" s="399"/>
      <c r="AD549" s="83"/>
    </row>
    <row r="550" spans="1:30" ht="18" customHeight="1">
      <c r="A550" s="121"/>
      <c r="B550" s="107"/>
      <c r="C550" s="108"/>
      <c r="D550" s="42"/>
      <c r="E550" s="43" t="s">
        <v>287</v>
      </c>
      <c r="F550" s="44" t="s">
        <v>183</v>
      </c>
      <c r="G550" s="170">
        <v>2</v>
      </c>
      <c r="H550" s="142">
        <v>30</v>
      </c>
      <c r="I550" s="142">
        <v>30</v>
      </c>
      <c r="J550" s="173">
        <v>40</v>
      </c>
      <c r="K550" s="87">
        <f t="shared" si="29"/>
        <v>1.2</v>
      </c>
      <c r="L550" s="87">
        <f t="shared" si="30"/>
        <v>1.2</v>
      </c>
      <c r="M550" s="46">
        <f t="shared" si="31"/>
        <v>63</v>
      </c>
      <c r="N550" s="350"/>
      <c r="O550" s="352"/>
      <c r="P550" s="354"/>
      <c r="Q550" s="352"/>
      <c r="R550" s="354"/>
      <c r="S550" s="348"/>
      <c r="T550" s="352"/>
      <c r="U550" s="348"/>
      <c r="V550" s="381"/>
      <c r="W550" s="348"/>
      <c r="X550" s="352"/>
      <c r="Y550" s="354"/>
      <c r="Z550" s="395"/>
      <c r="AA550" s="395"/>
      <c r="AB550" s="394"/>
      <c r="AC550" s="399"/>
      <c r="AD550" s="83"/>
    </row>
    <row r="551" spans="1:30" s="225" customFormat="1" ht="18" customHeight="1">
      <c r="A551" s="121"/>
      <c r="B551" s="107"/>
      <c r="C551" s="108"/>
      <c r="D551" s="42"/>
      <c r="E551" s="43" t="s">
        <v>287</v>
      </c>
      <c r="F551" s="44" t="s">
        <v>206</v>
      </c>
      <c r="G551" s="170">
        <v>2</v>
      </c>
      <c r="H551" s="142">
        <v>30</v>
      </c>
      <c r="I551" s="142">
        <v>30</v>
      </c>
      <c r="J551" s="173">
        <v>40</v>
      </c>
      <c r="K551" s="87">
        <f t="shared" si="29"/>
        <v>1.2</v>
      </c>
      <c r="L551" s="87">
        <f t="shared" si="30"/>
        <v>1.2</v>
      </c>
      <c r="M551" s="46">
        <f t="shared" si="31"/>
        <v>63</v>
      </c>
      <c r="N551" s="350"/>
      <c r="O551" s="352"/>
      <c r="P551" s="354"/>
      <c r="Q551" s="352"/>
      <c r="R551" s="354"/>
      <c r="S551" s="348"/>
      <c r="T551" s="352"/>
      <c r="U551" s="348"/>
      <c r="V551" s="381"/>
      <c r="W551" s="348"/>
      <c r="X551" s="352"/>
      <c r="Y551" s="354"/>
      <c r="Z551" s="395"/>
      <c r="AA551" s="395"/>
      <c r="AB551" s="394"/>
      <c r="AC551" s="399"/>
      <c r="AD551" s="83"/>
    </row>
    <row r="552" spans="1:30" ht="18" customHeight="1">
      <c r="A552" s="121"/>
      <c r="B552" s="107"/>
      <c r="C552" s="108"/>
      <c r="D552" s="42"/>
      <c r="E552" s="43" t="s">
        <v>445</v>
      </c>
      <c r="F552" s="44" t="s">
        <v>169</v>
      </c>
      <c r="G552" s="170">
        <v>2</v>
      </c>
      <c r="H552" s="142">
        <v>30</v>
      </c>
      <c r="I552" s="142">
        <v>30</v>
      </c>
      <c r="J552" s="173">
        <v>40</v>
      </c>
      <c r="K552" s="87">
        <f t="shared" si="29"/>
        <v>1.2</v>
      </c>
      <c r="L552" s="87">
        <f t="shared" si="30"/>
        <v>1.2</v>
      </c>
      <c r="M552" s="46">
        <f t="shared" si="31"/>
        <v>63</v>
      </c>
      <c r="N552" s="350"/>
      <c r="O552" s="352"/>
      <c r="P552" s="354"/>
      <c r="Q552" s="352"/>
      <c r="R552" s="354"/>
      <c r="S552" s="348"/>
      <c r="T552" s="352"/>
      <c r="U552" s="348"/>
      <c r="V552" s="381"/>
      <c r="W552" s="348"/>
      <c r="X552" s="352"/>
      <c r="Y552" s="354"/>
      <c r="Z552" s="395"/>
      <c r="AA552" s="395"/>
      <c r="AB552" s="394"/>
      <c r="AC552" s="399"/>
      <c r="AD552" s="83"/>
    </row>
    <row r="553" spans="1:30" ht="18" customHeight="1">
      <c r="A553" s="121"/>
      <c r="B553" s="107"/>
      <c r="C553" s="108"/>
      <c r="D553" s="42"/>
      <c r="E553" s="43" t="s">
        <v>445</v>
      </c>
      <c r="F553" s="44" t="s">
        <v>170</v>
      </c>
      <c r="G553" s="170">
        <v>2</v>
      </c>
      <c r="H553" s="142">
        <v>30</v>
      </c>
      <c r="I553" s="142">
        <v>30</v>
      </c>
      <c r="J553" s="173">
        <v>40</v>
      </c>
      <c r="K553" s="87">
        <f t="shared" si="29"/>
        <v>1.2</v>
      </c>
      <c r="L553" s="87">
        <f t="shared" si="30"/>
        <v>1.2</v>
      </c>
      <c r="M553" s="46">
        <f t="shared" si="31"/>
        <v>63</v>
      </c>
      <c r="N553" s="350"/>
      <c r="O553" s="352"/>
      <c r="P553" s="354"/>
      <c r="Q553" s="352"/>
      <c r="R553" s="354"/>
      <c r="S553" s="348"/>
      <c r="T553" s="352"/>
      <c r="U553" s="348"/>
      <c r="V553" s="381"/>
      <c r="W553" s="348"/>
      <c r="X553" s="352"/>
      <c r="Y553" s="354"/>
      <c r="Z553" s="395"/>
      <c r="AA553" s="395"/>
      <c r="AB553" s="394"/>
      <c r="AC553" s="399"/>
      <c r="AD553" s="83"/>
    </row>
    <row r="554" spans="1:30" ht="18" customHeight="1">
      <c r="A554" s="121"/>
      <c r="B554" s="107"/>
      <c r="C554" s="108"/>
      <c r="D554" s="42"/>
      <c r="E554" s="43" t="s">
        <v>444</v>
      </c>
      <c r="F554" s="44" t="s">
        <v>242</v>
      </c>
      <c r="G554" s="170">
        <v>2</v>
      </c>
      <c r="H554" s="142">
        <v>15</v>
      </c>
      <c r="I554" s="142">
        <v>30</v>
      </c>
      <c r="J554" s="173">
        <v>40</v>
      </c>
      <c r="K554" s="87">
        <f t="shared" si="29"/>
        <v>1.2</v>
      </c>
      <c r="L554" s="87">
        <f t="shared" si="30"/>
        <v>1.2</v>
      </c>
      <c r="M554" s="46">
        <f t="shared" si="31"/>
        <v>45</v>
      </c>
      <c r="N554" s="350"/>
      <c r="O554" s="352"/>
      <c r="P554" s="354"/>
      <c r="Q554" s="352"/>
      <c r="R554" s="354"/>
      <c r="S554" s="348"/>
      <c r="T554" s="352"/>
      <c r="U554" s="348"/>
      <c r="V554" s="381"/>
      <c r="W554" s="348"/>
      <c r="X554" s="352"/>
      <c r="Y554" s="354"/>
      <c r="Z554" s="395"/>
      <c r="AA554" s="395"/>
      <c r="AB554" s="394"/>
      <c r="AC554" s="399"/>
      <c r="AD554" s="83"/>
    </row>
    <row r="555" spans="1:30" ht="18" customHeight="1">
      <c r="A555" s="121"/>
      <c r="B555" s="107"/>
      <c r="C555" s="108"/>
      <c r="D555" s="42"/>
      <c r="E555" s="43" t="s">
        <v>446</v>
      </c>
      <c r="F555" s="44" t="s">
        <v>243</v>
      </c>
      <c r="G555" s="170">
        <v>2</v>
      </c>
      <c r="H555" s="142">
        <v>30</v>
      </c>
      <c r="I555" s="142">
        <v>30</v>
      </c>
      <c r="J555" s="173">
        <v>40</v>
      </c>
      <c r="K555" s="87">
        <f t="shared" si="29"/>
        <v>1.2</v>
      </c>
      <c r="L555" s="87">
        <f t="shared" si="30"/>
        <v>1.2</v>
      </c>
      <c r="M555" s="46">
        <f t="shared" si="31"/>
        <v>63</v>
      </c>
      <c r="N555" s="350"/>
      <c r="O555" s="352"/>
      <c r="P555" s="354"/>
      <c r="Q555" s="352"/>
      <c r="R555" s="354"/>
      <c r="S555" s="348"/>
      <c r="T555" s="352"/>
      <c r="U555" s="348"/>
      <c r="V555" s="381"/>
      <c r="W555" s="348"/>
      <c r="X555" s="352"/>
      <c r="Y555" s="354"/>
      <c r="Z555" s="395"/>
      <c r="AA555" s="395"/>
      <c r="AB555" s="394"/>
      <c r="AC555" s="399"/>
      <c r="AD555" s="83"/>
    </row>
    <row r="556" spans="1:30" ht="18" customHeight="1">
      <c r="A556" s="121"/>
      <c r="B556" s="107"/>
      <c r="C556" s="108"/>
      <c r="D556" s="42"/>
      <c r="E556" s="43" t="s">
        <v>446</v>
      </c>
      <c r="F556" s="44" t="s">
        <v>447</v>
      </c>
      <c r="G556" s="170">
        <v>2</v>
      </c>
      <c r="H556" s="142">
        <v>30</v>
      </c>
      <c r="I556" s="142">
        <v>30</v>
      </c>
      <c r="J556" s="173">
        <v>40</v>
      </c>
      <c r="K556" s="87">
        <f t="shared" si="29"/>
        <v>1.2</v>
      </c>
      <c r="L556" s="87">
        <f t="shared" si="30"/>
        <v>1.2</v>
      </c>
      <c r="M556" s="46">
        <f t="shared" si="31"/>
        <v>63</v>
      </c>
      <c r="N556" s="350"/>
      <c r="O556" s="352"/>
      <c r="P556" s="354"/>
      <c r="Q556" s="352"/>
      <c r="R556" s="354"/>
      <c r="S556" s="348"/>
      <c r="T556" s="352"/>
      <c r="U556" s="348"/>
      <c r="V556" s="381"/>
      <c r="W556" s="348"/>
      <c r="X556" s="352"/>
      <c r="Y556" s="354"/>
      <c r="Z556" s="395"/>
      <c r="AA556" s="395"/>
      <c r="AB556" s="394"/>
      <c r="AC556" s="399"/>
      <c r="AD556" s="83"/>
    </row>
    <row r="557" spans="1:30" ht="18" customHeight="1">
      <c r="A557" s="90"/>
      <c r="B557" s="63"/>
      <c r="C557" s="108"/>
      <c r="D557" s="42"/>
      <c r="E557" s="43" t="s">
        <v>161</v>
      </c>
      <c r="F557" s="44" t="s">
        <v>460</v>
      </c>
      <c r="G557" s="170">
        <v>2</v>
      </c>
      <c r="H557" s="140">
        <v>30</v>
      </c>
      <c r="I557" s="140">
        <v>60</v>
      </c>
      <c r="J557" s="173">
        <v>40</v>
      </c>
      <c r="K557" s="87">
        <f t="shared" si="29"/>
        <v>1.2</v>
      </c>
      <c r="L557" s="87">
        <f t="shared" si="30"/>
        <v>1.2</v>
      </c>
      <c r="M557" s="46">
        <f t="shared" si="31"/>
        <v>90</v>
      </c>
      <c r="N557" s="350"/>
      <c r="O557" s="352"/>
      <c r="P557" s="354"/>
      <c r="Q557" s="352"/>
      <c r="R557" s="354"/>
      <c r="S557" s="348"/>
      <c r="T557" s="352"/>
      <c r="U557" s="348"/>
      <c r="V557" s="381"/>
      <c r="W557" s="348"/>
      <c r="X557" s="352"/>
      <c r="Y557" s="354"/>
      <c r="Z557" s="395"/>
      <c r="AA557" s="395"/>
      <c r="AB557" s="394"/>
      <c r="AC557" s="399"/>
      <c r="AD557" s="83"/>
    </row>
    <row r="558" spans="1:30" ht="18" customHeight="1">
      <c r="A558" s="104">
        <v>28</v>
      </c>
      <c r="B558" s="91" t="s">
        <v>174</v>
      </c>
      <c r="C558" s="101" t="s">
        <v>175</v>
      </c>
      <c r="D558" s="42">
        <v>71400135502</v>
      </c>
      <c r="E558" s="201" t="s">
        <v>335</v>
      </c>
      <c r="F558" s="44" t="s">
        <v>177</v>
      </c>
      <c r="G558" s="170">
        <v>1</v>
      </c>
      <c r="H558" s="42">
        <v>22</v>
      </c>
      <c r="I558" s="42">
        <v>22</v>
      </c>
      <c r="J558" s="173">
        <v>40</v>
      </c>
      <c r="K558" s="87">
        <f t="shared" si="29"/>
        <v>1.2</v>
      </c>
      <c r="L558" s="87">
        <f t="shared" si="30"/>
        <v>1.2</v>
      </c>
      <c r="M558" s="46">
        <f t="shared" si="31"/>
        <v>46.2</v>
      </c>
      <c r="N558" s="349">
        <v>67.5</v>
      </c>
      <c r="O558" s="351"/>
      <c r="P558" s="353">
        <f>SUM(M558:M566)+N558+O558</f>
        <v>176.7</v>
      </c>
      <c r="Q558" s="351"/>
      <c r="R558" s="353"/>
      <c r="S558" s="347"/>
      <c r="T558" s="351"/>
      <c r="U558" s="347"/>
      <c r="V558" s="380"/>
      <c r="W558" s="347"/>
      <c r="X558" s="351"/>
      <c r="Y558" s="353"/>
      <c r="Z558" s="392"/>
      <c r="AA558" s="392"/>
      <c r="AB558" s="393"/>
      <c r="AC558" s="398">
        <f>P558</f>
        <v>176.7</v>
      </c>
      <c r="AD558" s="83"/>
    </row>
    <row r="559" spans="1:30" ht="18" customHeight="1">
      <c r="A559" s="121"/>
      <c r="B559" s="109"/>
      <c r="C559" s="110"/>
      <c r="D559" s="42"/>
      <c r="E559" s="127" t="s">
        <v>173</v>
      </c>
      <c r="F559" s="76" t="s">
        <v>194</v>
      </c>
      <c r="G559" s="42"/>
      <c r="H559" s="42"/>
      <c r="I559" s="42"/>
      <c r="J559" s="173"/>
      <c r="K559" s="87">
        <f t="shared" si="29"/>
        <v>0</v>
      </c>
      <c r="L559" s="87">
        <f t="shared" si="30"/>
        <v>0</v>
      </c>
      <c r="M559" s="46">
        <f t="shared" si="31"/>
        <v>0</v>
      </c>
      <c r="N559" s="350"/>
      <c r="O559" s="352"/>
      <c r="P559" s="354"/>
      <c r="Q559" s="352"/>
      <c r="R559" s="354"/>
      <c r="S559" s="348"/>
      <c r="T559" s="352"/>
      <c r="U559" s="348"/>
      <c r="V559" s="381"/>
      <c r="W559" s="348"/>
      <c r="X559" s="352"/>
      <c r="Y559" s="354"/>
      <c r="Z559" s="395"/>
      <c r="AA559" s="395"/>
      <c r="AB559" s="394"/>
      <c r="AC559" s="399"/>
      <c r="AD559" s="83"/>
    </row>
    <row r="560" spans="1:30" ht="18" customHeight="1">
      <c r="A560" s="121"/>
      <c r="B560" s="109"/>
      <c r="C560" s="110"/>
      <c r="D560" s="42"/>
      <c r="E560" s="42" t="s">
        <v>277</v>
      </c>
      <c r="F560" s="42" t="s">
        <v>159</v>
      </c>
      <c r="G560" s="42">
        <v>2</v>
      </c>
      <c r="H560" s="42">
        <v>30</v>
      </c>
      <c r="I560" s="42">
        <v>30</v>
      </c>
      <c r="J560" s="173">
        <v>40</v>
      </c>
      <c r="K560" s="87">
        <f t="shared" si="29"/>
        <v>1.2</v>
      </c>
      <c r="L560" s="87">
        <f t="shared" si="30"/>
        <v>1.2</v>
      </c>
      <c r="M560" s="46">
        <f t="shared" si="31"/>
        <v>63</v>
      </c>
      <c r="N560" s="350"/>
      <c r="O560" s="352"/>
      <c r="P560" s="354"/>
      <c r="Q560" s="352"/>
      <c r="R560" s="354"/>
      <c r="S560" s="348"/>
      <c r="T560" s="352"/>
      <c r="U560" s="348"/>
      <c r="V560" s="381"/>
      <c r="W560" s="348"/>
      <c r="X560" s="352"/>
      <c r="Y560" s="354"/>
      <c r="Z560" s="395"/>
      <c r="AA560" s="395"/>
      <c r="AB560" s="394"/>
      <c r="AC560" s="399"/>
      <c r="AD560" s="83"/>
    </row>
    <row r="561" spans="1:30" ht="18" hidden="1" customHeight="1">
      <c r="A561" s="121"/>
      <c r="B561" s="109"/>
      <c r="C561" s="110"/>
      <c r="D561" s="42"/>
      <c r="E561" s="42"/>
      <c r="F561" s="42"/>
      <c r="G561" s="42"/>
      <c r="H561" s="42"/>
      <c r="I561" s="42"/>
      <c r="J561" s="173"/>
      <c r="K561" s="87">
        <f t="shared" si="29"/>
        <v>0</v>
      </c>
      <c r="L561" s="87">
        <f t="shared" si="30"/>
        <v>0</v>
      </c>
      <c r="M561" s="46">
        <f t="shared" si="31"/>
        <v>0</v>
      </c>
      <c r="N561" s="350"/>
      <c r="O561" s="352"/>
      <c r="P561" s="354"/>
      <c r="Q561" s="352"/>
      <c r="R561" s="354"/>
      <c r="S561" s="348"/>
      <c r="T561" s="352"/>
      <c r="U561" s="348"/>
      <c r="V561" s="381"/>
      <c r="W561" s="348"/>
      <c r="X561" s="352"/>
      <c r="Y561" s="354"/>
      <c r="Z561" s="395"/>
      <c r="AA561" s="395"/>
      <c r="AB561" s="394"/>
      <c r="AC561" s="399"/>
      <c r="AD561" s="83"/>
    </row>
    <row r="562" spans="1:30" ht="18" hidden="1" customHeight="1">
      <c r="A562" s="121"/>
      <c r="B562" s="109"/>
      <c r="C562" s="110"/>
      <c r="D562" s="42"/>
      <c r="E562" s="42"/>
      <c r="F562" s="42"/>
      <c r="G562" s="42"/>
      <c r="H562" s="42"/>
      <c r="I562" s="42"/>
      <c r="J562" s="173"/>
      <c r="K562" s="87">
        <f t="shared" si="29"/>
        <v>0</v>
      </c>
      <c r="L562" s="87">
        <f t="shared" si="30"/>
        <v>0</v>
      </c>
      <c r="M562" s="46">
        <f t="shared" si="31"/>
        <v>0</v>
      </c>
      <c r="N562" s="350"/>
      <c r="O562" s="352"/>
      <c r="P562" s="354"/>
      <c r="Q562" s="352"/>
      <c r="R562" s="354"/>
      <c r="S562" s="348"/>
      <c r="T562" s="352"/>
      <c r="U562" s="348"/>
      <c r="V562" s="381"/>
      <c r="W562" s="348"/>
      <c r="X562" s="352"/>
      <c r="Y562" s="354"/>
      <c r="Z562" s="395"/>
      <c r="AA562" s="395"/>
      <c r="AB562" s="394"/>
      <c r="AC562" s="399"/>
      <c r="AD562" s="83"/>
    </row>
    <row r="563" spans="1:30" ht="18" hidden="1" customHeight="1">
      <c r="A563" s="121"/>
      <c r="B563" s="109"/>
      <c r="C563" s="110"/>
      <c r="D563" s="42"/>
      <c r="E563" s="42"/>
      <c r="F563" s="42"/>
      <c r="G563" s="42"/>
      <c r="H563" s="42"/>
      <c r="I563" s="42"/>
      <c r="J563" s="173"/>
      <c r="K563" s="87">
        <f t="shared" si="29"/>
        <v>0</v>
      </c>
      <c r="L563" s="87">
        <f t="shared" si="30"/>
        <v>0</v>
      </c>
      <c r="M563" s="46">
        <f t="shared" si="31"/>
        <v>0</v>
      </c>
      <c r="N563" s="350"/>
      <c r="O563" s="352"/>
      <c r="P563" s="354"/>
      <c r="Q563" s="352"/>
      <c r="R563" s="354"/>
      <c r="S563" s="348"/>
      <c r="T563" s="352"/>
      <c r="U563" s="348"/>
      <c r="V563" s="381"/>
      <c r="W563" s="348"/>
      <c r="X563" s="352"/>
      <c r="Y563" s="354"/>
      <c r="Z563" s="395"/>
      <c r="AA563" s="395"/>
      <c r="AB563" s="394"/>
      <c r="AC563" s="399"/>
      <c r="AD563" s="83"/>
    </row>
    <row r="564" spans="1:30" ht="18" hidden="1" customHeight="1">
      <c r="A564" s="121"/>
      <c r="B564" s="109"/>
      <c r="C564" s="110"/>
      <c r="D564" s="42"/>
      <c r="E564" s="42"/>
      <c r="F564" s="42"/>
      <c r="G564" s="42"/>
      <c r="H564" s="42"/>
      <c r="I564" s="42"/>
      <c r="J564" s="173"/>
      <c r="K564" s="87">
        <f t="shared" si="29"/>
        <v>0</v>
      </c>
      <c r="L564" s="87">
        <f t="shared" si="30"/>
        <v>0</v>
      </c>
      <c r="M564" s="46">
        <f t="shared" si="31"/>
        <v>0</v>
      </c>
      <c r="N564" s="350"/>
      <c r="O564" s="352"/>
      <c r="P564" s="354"/>
      <c r="Q564" s="352"/>
      <c r="R564" s="354"/>
      <c r="S564" s="348"/>
      <c r="T564" s="352"/>
      <c r="U564" s="348"/>
      <c r="V564" s="381"/>
      <c r="W564" s="348"/>
      <c r="X564" s="352"/>
      <c r="Y564" s="354"/>
      <c r="Z564" s="395"/>
      <c r="AA564" s="395"/>
      <c r="AB564" s="394"/>
      <c r="AC564" s="399"/>
      <c r="AD564" s="83"/>
    </row>
    <row r="565" spans="1:30" ht="18" hidden="1" customHeight="1">
      <c r="A565" s="121"/>
      <c r="B565" s="109"/>
      <c r="C565" s="110"/>
      <c r="D565" s="42"/>
      <c r="E565" s="42"/>
      <c r="F565" s="42"/>
      <c r="G565" s="42"/>
      <c r="H565" s="42"/>
      <c r="I565" s="42"/>
      <c r="J565" s="173"/>
      <c r="K565" s="87">
        <f t="shared" si="29"/>
        <v>0</v>
      </c>
      <c r="L565" s="87">
        <f t="shared" si="30"/>
        <v>0</v>
      </c>
      <c r="M565" s="46">
        <f t="shared" si="31"/>
        <v>0</v>
      </c>
      <c r="N565" s="350"/>
      <c r="O565" s="352"/>
      <c r="P565" s="354"/>
      <c r="Q565" s="352"/>
      <c r="R565" s="354"/>
      <c r="S565" s="348"/>
      <c r="T565" s="352"/>
      <c r="U565" s="348"/>
      <c r="V565" s="381"/>
      <c r="W565" s="348"/>
      <c r="X565" s="352"/>
      <c r="Y565" s="354"/>
      <c r="Z565" s="395"/>
      <c r="AA565" s="395"/>
      <c r="AB565" s="394"/>
      <c r="AC565" s="399"/>
      <c r="AD565" s="83"/>
    </row>
    <row r="566" spans="1:30" ht="18" hidden="1" customHeight="1">
      <c r="A566" s="121"/>
      <c r="B566" s="109"/>
      <c r="C566" s="110"/>
      <c r="D566" s="42"/>
      <c r="E566" s="42"/>
      <c r="F566" s="42"/>
      <c r="G566" s="42"/>
      <c r="H566" s="42"/>
      <c r="I566" s="42"/>
      <c r="J566" s="173"/>
      <c r="K566" s="87">
        <f t="shared" si="29"/>
        <v>0</v>
      </c>
      <c r="L566" s="87">
        <f t="shared" si="30"/>
        <v>0</v>
      </c>
      <c r="M566" s="46">
        <f t="shared" si="31"/>
        <v>0</v>
      </c>
      <c r="N566" s="350"/>
      <c r="O566" s="352"/>
      <c r="P566" s="354"/>
      <c r="Q566" s="352"/>
      <c r="R566" s="354"/>
      <c r="S566" s="348"/>
      <c r="T566" s="352"/>
      <c r="U566" s="348"/>
      <c r="V566" s="381"/>
      <c r="W566" s="348"/>
      <c r="X566" s="352"/>
      <c r="Y566" s="354"/>
      <c r="Z566" s="395"/>
      <c r="AA566" s="395"/>
      <c r="AB566" s="394"/>
      <c r="AC566" s="399"/>
      <c r="AD566" s="83"/>
    </row>
    <row r="567" spans="1:30" ht="18" customHeight="1">
      <c r="A567" s="104">
        <v>29</v>
      </c>
      <c r="B567" s="91" t="s">
        <v>219</v>
      </c>
      <c r="C567" s="101" t="s">
        <v>220</v>
      </c>
      <c r="D567" s="42">
        <v>71400119904</v>
      </c>
      <c r="E567" s="42" t="s">
        <v>343</v>
      </c>
      <c r="F567" s="42" t="s">
        <v>344</v>
      </c>
      <c r="G567" s="42">
        <v>1</v>
      </c>
      <c r="H567" s="42">
        <v>60</v>
      </c>
      <c r="I567" s="42">
        <v>30</v>
      </c>
      <c r="J567" s="173">
        <v>45</v>
      </c>
      <c r="K567" s="87">
        <f t="shared" si="29"/>
        <v>1.2</v>
      </c>
      <c r="L567" s="87">
        <f t="shared" si="30"/>
        <v>1.2</v>
      </c>
      <c r="M567" s="46">
        <f t="shared" si="31"/>
        <v>99</v>
      </c>
      <c r="N567" s="349"/>
      <c r="O567" s="351"/>
      <c r="P567" s="353">
        <f>SUM(M567:M576)+N567+O567</f>
        <v>162</v>
      </c>
      <c r="Q567" s="351"/>
      <c r="R567" s="353"/>
      <c r="S567" s="347"/>
      <c r="T567" s="351"/>
      <c r="U567" s="347"/>
      <c r="V567" s="380"/>
      <c r="W567" s="347"/>
      <c r="X567" s="351"/>
      <c r="Y567" s="353"/>
      <c r="Z567" s="392"/>
      <c r="AA567" s="392"/>
      <c r="AB567" s="393"/>
      <c r="AC567" s="398">
        <f t="shared" ref="AC567" si="32">P567</f>
        <v>162</v>
      </c>
      <c r="AD567" s="83"/>
    </row>
    <row r="568" spans="1:30" ht="18" customHeight="1">
      <c r="A568" s="121"/>
      <c r="B568" s="109"/>
      <c r="C568" s="110"/>
      <c r="D568" s="42"/>
      <c r="E568" s="42" t="s">
        <v>278</v>
      </c>
      <c r="F568" s="42" t="s">
        <v>235</v>
      </c>
      <c r="G568" s="42">
        <v>1</v>
      </c>
      <c r="H568" s="42">
        <v>30</v>
      </c>
      <c r="I568" s="42">
        <v>30</v>
      </c>
      <c r="J568" s="173">
        <v>40</v>
      </c>
      <c r="K568" s="87">
        <f t="shared" si="29"/>
        <v>1.2</v>
      </c>
      <c r="L568" s="87">
        <f t="shared" si="30"/>
        <v>1.2</v>
      </c>
      <c r="M568" s="46">
        <f t="shared" si="31"/>
        <v>63</v>
      </c>
      <c r="N568" s="350"/>
      <c r="O568" s="352"/>
      <c r="P568" s="354"/>
      <c r="Q568" s="352"/>
      <c r="R568" s="354"/>
      <c r="S568" s="348"/>
      <c r="T568" s="352"/>
      <c r="U568" s="348"/>
      <c r="V568" s="381"/>
      <c r="W568" s="348"/>
      <c r="X568" s="352"/>
      <c r="Y568" s="354"/>
      <c r="Z568" s="395"/>
      <c r="AA568" s="395"/>
      <c r="AB568" s="394"/>
      <c r="AC568" s="399"/>
      <c r="AD568" s="83"/>
    </row>
    <row r="569" spans="1:30" ht="18" hidden="1" customHeight="1">
      <c r="A569" s="121"/>
      <c r="B569" s="109"/>
      <c r="C569" s="110"/>
      <c r="D569" s="42"/>
      <c r="E569" s="42"/>
      <c r="F569" s="42"/>
      <c r="G569" s="42"/>
      <c r="H569" s="42"/>
      <c r="I569" s="42"/>
      <c r="J569" s="173"/>
      <c r="K569" s="87">
        <f t="shared" si="29"/>
        <v>0</v>
      </c>
      <c r="L569" s="87">
        <f t="shared" si="30"/>
        <v>0</v>
      </c>
      <c r="M569" s="46">
        <f t="shared" si="31"/>
        <v>0</v>
      </c>
      <c r="N569" s="350"/>
      <c r="O569" s="352"/>
      <c r="P569" s="354"/>
      <c r="Q569" s="352"/>
      <c r="R569" s="354"/>
      <c r="S569" s="348"/>
      <c r="T569" s="352"/>
      <c r="U569" s="348"/>
      <c r="V569" s="381"/>
      <c r="W569" s="348"/>
      <c r="X569" s="352"/>
      <c r="Y569" s="354"/>
      <c r="Z569" s="395"/>
      <c r="AA569" s="395"/>
      <c r="AB569" s="394"/>
      <c r="AC569" s="399"/>
      <c r="AD569" s="83"/>
    </row>
    <row r="570" spans="1:30" ht="18" hidden="1" customHeight="1">
      <c r="A570" s="121"/>
      <c r="B570" s="109"/>
      <c r="C570" s="110"/>
      <c r="D570" s="42"/>
      <c r="E570" s="42"/>
      <c r="F570" s="42"/>
      <c r="G570" s="42"/>
      <c r="H570" s="42"/>
      <c r="I570" s="42"/>
      <c r="J570" s="173"/>
      <c r="K570" s="87">
        <f t="shared" si="29"/>
        <v>0</v>
      </c>
      <c r="L570" s="87">
        <f t="shared" si="30"/>
        <v>0</v>
      </c>
      <c r="M570" s="46">
        <f t="shared" si="31"/>
        <v>0</v>
      </c>
      <c r="N570" s="350"/>
      <c r="O570" s="352"/>
      <c r="P570" s="354"/>
      <c r="Q570" s="352"/>
      <c r="R570" s="354"/>
      <c r="S570" s="348"/>
      <c r="T570" s="352"/>
      <c r="U570" s="348"/>
      <c r="V570" s="381"/>
      <c r="W570" s="348"/>
      <c r="X570" s="352"/>
      <c r="Y570" s="354"/>
      <c r="Z570" s="395"/>
      <c r="AA570" s="395"/>
      <c r="AB570" s="394"/>
      <c r="AC570" s="399"/>
      <c r="AD570" s="83"/>
    </row>
    <row r="571" spans="1:30" ht="18" hidden="1" customHeight="1">
      <c r="A571" s="121"/>
      <c r="B571" s="109"/>
      <c r="C571" s="110"/>
      <c r="D571" s="42"/>
      <c r="E571" s="42"/>
      <c r="F571" s="42"/>
      <c r="G571" s="42"/>
      <c r="H571" s="42"/>
      <c r="I571" s="42"/>
      <c r="J571" s="173"/>
      <c r="K571" s="87">
        <f t="shared" si="29"/>
        <v>0</v>
      </c>
      <c r="L571" s="87">
        <f t="shared" si="30"/>
        <v>0</v>
      </c>
      <c r="M571" s="46">
        <f t="shared" si="31"/>
        <v>0</v>
      </c>
      <c r="N571" s="350"/>
      <c r="O571" s="352"/>
      <c r="P571" s="354"/>
      <c r="Q571" s="352"/>
      <c r="R571" s="354"/>
      <c r="S571" s="348"/>
      <c r="T571" s="352"/>
      <c r="U571" s="348"/>
      <c r="V571" s="381"/>
      <c r="W571" s="348"/>
      <c r="X571" s="352"/>
      <c r="Y571" s="354"/>
      <c r="Z571" s="395"/>
      <c r="AA571" s="395"/>
      <c r="AB571" s="394"/>
      <c r="AC571" s="399"/>
      <c r="AD571" s="83"/>
    </row>
    <row r="572" spans="1:30" ht="18" hidden="1" customHeight="1">
      <c r="A572" s="121"/>
      <c r="B572" s="109"/>
      <c r="C572" s="110"/>
      <c r="D572" s="42"/>
      <c r="E572" s="42"/>
      <c r="F572" s="42"/>
      <c r="G572" s="42"/>
      <c r="H572" s="42"/>
      <c r="I572" s="42"/>
      <c r="J572" s="173"/>
      <c r="K572" s="87">
        <f t="shared" si="29"/>
        <v>0</v>
      </c>
      <c r="L572" s="87">
        <f t="shared" si="30"/>
        <v>0</v>
      </c>
      <c r="M572" s="46">
        <f t="shared" si="31"/>
        <v>0</v>
      </c>
      <c r="N572" s="350"/>
      <c r="O572" s="352"/>
      <c r="P572" s="354"/>
      <c r="Q572" s="352"/>
      <c r="R572" s="354"/>
      <c r="S572" s="348"/>
      <c r="T572" s="352"/>
      <c r="U572" s="348"/>
      <c r="V572" s="381"/>
      <c r="W572" s="348"/>
      <c r="X572" s="352"/>
      <c r="Y572" s="354"/>
      <c r="Z572" s="395"/>
      <c r="AA572" s="395"/>
      <c r="AB572" s="394"/>
      <c r="AC572" s="399"/>
      <c r="AD572" s="83"/>
    </row>
    <row r="573" spans="1:30" ht="18" hidden="1" customHeight="1">
      <c r="A573" s="121"/>
      <c r="B573" s="109"/>
      <c r="C573" s="110"/>
      <c r="D573" s="42"/>
      <c r="E573" s="42"/>
      <c r="F573" s="42"/>
      <c r="G573" s="42"/>
      <c r="H573" s="42"/>
      <c r="I573" s="42"/>
      <c r="J573" s="173"/>
      <c r="K573" s="87">
        <f t="shared" si="29"/>
        <v>0</v>
      </c>
      <c r="L573" s="87">
        <f t="shared" si="30"/>
        <v>0</v>
      </c>
      <c r="M573" s="46">
        <f t="shared" si="31"/>
        <v>0</v>
      </c>
      <c r="N573" s="350"/>
      <c r="O573" s="352"/>
      <c r="P573" s="354"/>
      <c r="Q573" s="352"/>
      <c r="R573" s="354"/>
      <c r="S573" s="348"/>
      <c r="T573" s="352"/>
      <c r="U573" s="348"/>
      <c r="V573" s="381"/>
      <c r="W573" s="348"/>
      <c r="X573" s="352"/>
      <c r="Y573" s="354"/>
      <c r="Z573" s="395"/>
      <c r="AA573" s="395"/>
      <c r="AB573" s="394"/>
      <c r="AC573" s="399"/>
      <c r="AD573" s="83"/>
    </row>
    <row r="574" spans="1:30" ht="18" hidden="1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29"/>
        <v>0</v>
      </c>
      <c r="L574" s="87">
        <f t="shared" si="30"/>
        <v>0</v>
      </c>
      <c r="M574" s="46">
        <f t="shared" si="31"/>
        <v>0</v>
      </c>
      <c r="N574" s="350"/>
      <c r="O574" s="352"/>
      <c r="P574" s="354"/>
      <c r="Q574" s="352"/>
      <c r="R574" s="354"/>
      <c r="S574" s="348"/>
      <c r="T574" s="352"/>
      <c r="U574" s="348"/>
      <c r="V574" s="381"/>
      <c r="W574" s="348"/>
      <c r="X574" s="352"/>
      <c r="Y574" s="354"/>
      <c r="Z574" s="395"/>
      <c r="AA574" s="395"/>
      <c r="AB574" s="394"/>
      <c r="AC574" s="399"/>
      <c r="AD574" s="83"/>
    </row>
    <row r="575" spans="1:30" ht="18" hidden="1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29"/>
        <v>0</v>
      </c>
      <c r="L575" s="87">
        <f t="shared" si="30"/>
        <v>0</v>
      </c>
      <c r="M575" s="46">
        <f t="shared" si="31"/>
        <v>0</v>
      </c>
      <c r="N575" s="350"/>
      <c r="O575" s="352"/>
      <c r="P575" s="354"/>
      <c r="Q575" s="352"/>
      <c r="R575" s="354"/>
      <c r="S575" s="348"/>
      <c r="T575" s="352"/>
      <c r="U575" s="348"/>
      <c r="V575" s="381"/>
      <c r="W575" s="348"/>
      <c r="X575" s="352"/>
      <c r="Y575" s="354"/>
      <c r="Z575" s="395"/>
      <c r="AA575" s="395"/>
      <c r="AB575" s="394"/>
      <c r="AC575" s="399"/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29"/>
        <v>0</v>
      </c>
      <c r="L576" s="87">
        <f t="shared" si="30"/>
        <v>0</v>
      </c>
      <c r="M576" s="46">
        <f t="shared" si="31"/>
        <v>0</v>
      </c>
      <c r="N576" s="350"/>
      <c r="O576" s="352"/>
      <c r="P576" s="354"/>
      <c r="Q576" s="352"/>
      <c r="R576" s="354"/>
      <c r="S576" s="348"/>
      <c r="T576" s="352"/>
      <c r="U576" s="348"/>
      <c r="V576" s="381"/>
      <c r="W576" s="348"/>
      <c r="X576" s="352"/>
      <c r="Y576" s="354"/>
      <c r="Z576" s="395"/>
      <c r="AA576" s="395"/>
      <c r="AB576" s="394"/>
      <c r="AC576" s="399"/>
      <c r="AD576" s="83"/>
    </row>
    <row r="577" spans="1:30" ht="18" customHeight="1">
      <c r="A577" s="104">
        <v>30</v>
      </c>
      <c r="B577" s="91" t="s">
        <v>303</v>
      </c>
      <c r="C577" s="101" t="s">
        <v>304</v>
      </c>
      <c r="D577" s="42">
        <v>71400119913</v>
      </c>
      <c r="E577" s="42" t="s">
        <v>161</v>
      </c>
      <c r="F577" s="42" t="s">
        <v>305</v>
      </c>
      <c r="G577" s="42" t="s">
        <v>306</v>
      </c>
      <c r="H577" s="42">
        <v>30</v>
      </c>
      <c r="I577" s="42">
        <v>60</v>
      </c>
      <c r="J577" s="173">
        <v>49</v>
      </c>
      <c r="K577" s="87">
        <f t="shared" si="29"/>
        <v>1.2</v>
      </c>
      <c r="L577" s="87">
        <f t="shared" si="30"/>
        <v>1.2</v>
      </c>
      <c r="M577" s="46">
        <f t="shared" si="31"/>
        <v>90</v>
      </c>
      <c r="N577" s="349"/>
      <c r="O577" s="351"/>
      <c r="P577" s="353">
        <f>SUM(M577:M586)+N577+O577</f>
        <v>90</v>
      </c>
      <c r="Q577" s="351"/>
      <c r="R577" s="353"/>
      <c r="S577" s="347"/>
      <c r="T577" s="351"/>
      <c r="U577" s="347"/>
      <c r="V577" s="380"/>
      <c r="W577" s="347"/>
      <c r="X577" s="351"/>
      <c r="Y577" s="353"/>
      <c r="Z577" s="392"/>
      <c r="AA577" s="392"/>
      <c r="AB577" s="393"/>
      <c r="AC577" s="398">
        <f t="shared" ref="AC577" si="33">P577</f>
        <v>90</v>
      </c>
      <c r="AD577" s="83"/>
    </row>
    <row r="578" spans="1:30" ht="18" hidden="1" customHeight="1">
      <c r="A578" s="121"/>
      <c r="B578" s="109"/>
      <c r="C578" s="110"/>
      <c r="D578" s="42"/>
      <c r="E578" s="42"/>
      <c r="F578" s="42"/>
      <c r="G578" s="42"/>
      <c r="H578" s="42"/>
      <c r="I578" s="42"/>
      <c r="J578" s="173"/>
      <c r="K578" s="87">
        <f t="shared" si="29"/>
        <v>0</v>
      </c>
      <c r="L578" s="87">
        <f t="shared" si="30"/>
        <v>0</v>
      </c>
      <c r="M578" s="46">
        <f t="shared" si="31"/>
        <v>0</v>
      </c>
      <c r="N578" s="350"/>
      <c r="O578" s="352"/>
      <c r="P578" s="354"/>
      <c r="Q578" s="352"/>
      <c r="R578" s="354"/>
      <c r="S578" s="348"/>
      <c r="T578" s="352"/>
      <c r="U578" s="348"/>
      <c r="V578" s="381"/>
      <c r="W578" s="348"/>
      <c r="X578" s="352"/>
      <c r="Y578" s="354"/>
      <c r="Z578" s="395"/>
      <c r="AA578" s="395"/>
      <c r="AB578" s="394"/>
      <c r="AC578" s="399"/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29"/>
        <v>0</v>
      </c>
      <c r="L579" s="87">
        <f t="shared" si="30"/>
        <v>0</v>
      </c>
      <c r="M579" s="46">
        <f t="shared" si="31"/>
        <v>0</v>
      </c>
      <c r="N579" s="350"/>
      <c r="O579" s="352"/>
      <c r="P579" s="354"/>
      <c r="Q579" s="352"/>
      <c r="R579" s="354"/>
      <c r="S579" s="348"/>
      <c r="T579" s="352"/>
      <c r="U579" s="348"/>
      <c r="V579" s="381"/>
      <c r="W579" s="348"/>
      <c r="X579" s="352"/>
      <c r="Y579" s="354"/>
      <c r="Z579" s="395"/>
      <c r="AA579" s="395"/>
      <c r="AB579" s="394"/>
      <c r="AC579" s="399"/>
      <c r="AD579" s="83"/>
    </row>
    <row r="580" spans="1:30" ht="18" hidden="1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29"/>
        <v>0</v>
      </c>
      <c r="L580" s="87">
        <f t="shared" si="30"/>
        <v>0</v>
      </c>
      <c r="M580" s="46">
        <f t="shared" si="31"/>
        <v>0</v>
      </c>
      <c r="N580" s="350"/>
      <c r="O580" s="352"/>
      <c r="P580" s="354"/>
      <c r="Q580" s="352"/>
      <c r="R580" s="354"/>
      <c r="S580" s="348"/>
      <c r="T580" s="352"/>
      <c r="U580" s="348"/>
      <c r="V580" s="381"/>
      <c r="W580" s="348"/>
      <c r="X580" s="352"/>
      <c r="Y580" s="354"/>
      <c r="Z580" s="395"/>
      <c r="AA580" s="395"/>
      <c r="AB580" s="394"/>
      <c r="AC580" s="399"/>
      <c r="AD580" s="83"/>
    </row>
    <row r="581" spans="1:30" ht="18" hidden="1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29"/>
        <v>0</v>
      </c>
      <c r="L581" s="87">
        <f t="shared" si="30"/>
        <v>0</v>
      </c>
      <c r="M581" s="46">
        <f t="shared" si="31"/>
        <v>0</v>
      </c>
      <c r="N581" s="350"/>
      <c r="O581" s="352"/>
      <c r="P581" s="354"/>
      <c r="Q581" s="352"/>
      <c r="R581" s="354"/>
      <c r="S581" s="348"/>
      <c r="T581" s="352"/>
      <c r="U581" s="348"/>
      <c r="V581" s="381"/>
      <c r="W581" s="348"/>
      <c r="X581" s="352"/>
      <c r="Y581" s="354"/>
      <c r="Z581" s="395"/>
      <c r="AA581" s="395"/>
      <c r="AB581" s="394"/>
      <c r="AC581" s="399"/>
      <c r="AD581" s="83"/>
    </row>
    <row r="582" spans="1:30" ht="18" hidden="1" customHeight="1">
      <c r="A582" s="121"/>
      <c r="B582" s="109"/>
      <c r="C582" s="110"/>
      <c r="D582" s="42"/>
      <c r="E582" s="42"/>
      <c r="F582" s="42"/>
      <c r="G582" s="42"/>
      <c r="H582" s="42"/>
      <c r="I582" s="42"/>
      <c r="J582" s="173"/>
      <c r="K582" s="87">
        <f t="shared" si="29"/>
        <v>0</v>
      </c>
      <c r="L582" s="87">
        <f t="shared" si="30"/>
        <v>0</v>
      </c>
      <c r="M582" s="46">
        <f t="shared" si="31"/>
        <v>0</v>
      </c>
      <c r="N582" s="350"/>
      <c r="O582" s="352"/>
      <c r="P582" s="354"/>
      <c r="Q582" s="352"/>
      <c r="R582" s="354"/>
      <c r="S582" s="348"/>
      <c r="T582" s="352"/>
      <c r="U582" s="348"/>
      <c r="V582" s="381"/>
      <c r="W582" s="348"/>
      <c r="X582" s="352"/>
      <c r="Y582" s="354"/>
      <c r="Z582" s="395"/>
      <c r="AA582" s="395"/>
      <c r="AB582" s="394"/>
      <c r="AC582" s="399"/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29"/>
        <v>0</v>
      </c>
      <c r="L583" s="87">
        <f t="shared" si="30"/>
        <v>0</v>
      </c>
      <c r="M583" s="46">
        <f t="shared" si="31"/>
        <v>0</v>
      </c>
      <c r="N583" s="350"/>
      <c r="O583" s="352"/>
      <c r="P583" s="354"/>
      <c r="Q583" s="352"/>
      <c r="R583" s="354"/>
      <c r="S583" s="348"/>
      <c r="T583" s="352"/>
      <c r="U583" s="348"/>
      <c r="V583" s="381"/>
      <c r="W583" s="348"/>
      <c r="X583" s="352"/>
      <c r="Y583" s="354"/>
      <c r="Z583" s="395"/>
      <c r="AA583" s="395"/>
      <c r="AB583" s="394"/>
      <c r="AC583" s="399"/>
      <c r="AD583" s="83"/>
    </row>
    <row r="584" spans="1:30" ht="18" hidden="1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ref="K584:K647" si="34">IF(OR(LEFT(E584,2)="ĐA",LEFT(E584,2)="DA",LEFT(E584,5)="Đồ án",LEFT(E584,5)="Đồán ",LEFT(E584,9)="Sinh hoạt",LEFT(E584,9)="sinh hoạt",LEFT(E584,6)="Cố vấn",LEFT(E584,6)="cố vấn",LEFT(E584,4)="cvht",LEFT(E584,4)="CVHT",LEFT(E584,4)="shcn",LEFT(E584,4)="SHCN"),0,(IF(AND(H584&gt;0,J584&gt;0),IF(J584&gt;60,1.3,IF(J584&gt;35,1.2,1)),0)))</f>
        <v>0</v>
      </c>
      <c r="L584" s="87">
        <f t="shared" ref="L584:L647" si="35">IF(OR(LEFT(E584,2)="ĐA",LEFT(E584,2)="DA",LEFT(E584,5)="Đồ án",LEFT(E584,5)="Đồán "),0,IF(AND(J584&gt;0,I584&gt;0),IF(AND(OR(LEFT(E584,4)="GDQP",LEFT(E584,4)="gdqp",LEFT(E584,19)="Giáo dục quốc phòng"),J584&gt;50),1.3,IF(J584&gt;35,1.2,IF(J584&gt;29,1.1,1))),0))</f>
        <v>0</v>
      </c>
      <c r="M584" s="46">
        <f t="shared" ref="M584:M647" si="36">ROUND(IF(OR(LEFT(E584,2)="ĐA",LEFT(E584,2)="DA",LEFT(E584,5)="Đồ án",LEFT(E584,5)="Đồán "),J584*0.5,(IF(H584&gt;0,H584*K584,"0")+IF(I584&gt;0,(I584*0.75)*L584,"0"))),1)</f>
        <v>0</v>
      </c>
      <c r="N584" s="350"/>
      <c r="O584" s="352"/>
      <c r="P584" s="354"/>
      <c r="Q584" s="352"/>
      <c r="R584" s="354"/>
      <c r="S584" s="348"/>
      <c r="T584" s="352"/>
      <c r="U584" s="348"/>
      <c r="V584" s="381"/>
      <c r="W584" s="348"/>
      <c r="X584" s="352"/>
      <c r="Y584" s="354"/>
      <c r="Z584" s="395"/>
      <c r="AA584" s="395"/>
      <c r="AB584" s="394"/>
      <c r="AC584" s="399"/>
      <c r="AD584" s="83"/>
    </row>
    <row r="585" spans="1:30" ht="18" hidden="1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si="34"/>
        <v>0</v>
      </c>
      <c r="L585" s="87">
        <f t="shared" si="35"/>
        <v>0</v>
      </c>
      <c r="M585" s="46">
        <f t="shared" si="36"/>
        <v>0</v>
      </c>
      <c r="N585" s="350"/>
      <c r="O585" s="352"/>
      <c r="P585" s="354"/>
      <c r="Q585" s="352"/>
      <c r="R585" s="354"/>
      <c r="S585" s="348"/>
      <c r="T585" s="352"/>
      <c r="U585" s="348"/>
      <c r="V585" s="381"/>
      <c r="W585" s="348"/>
      <c r="X585" s="352"/>
      <c r="Y585" s="354"/>
      <c r="Z585" s="395"/>
      <c r="AA585" s="395"/>
      <c r="AB585" s="394"/>
      <c r="AC585" s="399"/>
      <c r="AD585" s="83"/>
    </row>
    <row r="586" spans="1:30" ht="18" hidden="1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34"/>
        <v>0</v>
      </c>
      <c r="L586" s="87">
        <f t="shared" si="35"/>
        <v>0</v>
      </c>
      <c r="M586" s="46">
        <f t="shared" si="36"/>
        <v>0</v>
      </c>
      <c r="N586" s="350"/>
      <c r="O586" s="352"/>
      <c r="P586" s="354"/>
      <c r="Q586" s="352"/>
      <c r="R586" s="354"/>
      <c r="S586" s="348"/>
      <c r="T586" s="352"/>
      <c r="U586" s="348"/>
      <c r="V586" s="381"/>
      <c r="W586" s="348"/>
      <c r="X586" s="352"/>
      <c r="Y586" s="354"/>
      <c r="Z586" s="395"/>
      <c r="AA586" s="395"/>
      <c r="AB586" s="394"/>
      <c r="AC586" s="399"/>
      <c r="AD586" s="83"/>
    </row>
    <row r="587" spans="1:30" ht="18" customHeight="1">
      <c r="A587" s="104">
        <v>31</v>
      </c>
      <c r="B587" s="91" t="s">
        <v>221</v>
      </c>
      <c r="C587" s="101" t="s">
        <v>43</v>
      </c>
      <c r="D587" s="42"/>
      <c r="E587" s="43" t="s">
        <v>161</v>
      </c>
      <c r="F587" s="44" t="s">
        <v>453</v>
      </c>
      <c r="G587" s="170">
        <v>2</v>
      </c>
      <c r="H587" s="140">
        <v>30</v>
      </c>
      <c r="I587" s="140">
        <v>60</v>
      </c>
      <c r="J587" s="173">
        <v>40</v>
      </c>
      <c r="K587" s="87">
        <f t="shared" si="34"/>
        <v>1.2</v>
      </c>
      <c r="L587" s="87">
        <f t="shared" si="35"/>
        <v>1.2</v>
      </c>
      <c r="M587" s="46">
        <f t="shared" si="36"/>
        <v>90</v>
      </c>
      <c r="N587" s="349">
        <v>67.5</v>
      </c>
      <c r="O587" s="351"/>
      <c r="P587" s="353">
        <f>SUM(M587:M596)+N587+O587</f>
        <v>157.5</v>
      </c>
      <c r="Q587" s="351"/>
      <c r="R587" s="353"/>
      <c r="S587" s="347"/>
      <c r="T587" s="351"/>
      <c r="U587" s="347"/>
      <c r="V587" s="380"/>
      <c r="W587" s="347"/>
      <c r="X587" s="351"/>
      <c r="Y587" s="353"/>
      <c r="Z587" s="392"/>
      <c r="AA587" s="392"/>
      <c r="AB587" s="393"/>
      <c r="AC587" s="398">
        <f t="shared" ref="AC587" si="37">P587</f>
        <v>157.5</v>
      </c>
      <c r="AD587" s="83"/>
    </row>
    <row r="588" spans="1:30" ht="18" customHeight="1">
      <c r="A588" s="121"/>
      <c r="B588" s="109"/>
      <c r="C588" s="110"/>
      <c r="D588" s="42"/>
      <c r="E588" s="127" t="s">
        <v>173</v>
      </c>
      <c r="F588" s="42" t="s">
        <v>333</v>
      </c>
      <c r="G588" s="42"/>
      <c r="H588" s="42"/>
      <c r="I588" s="42"/>
      <c r="J588" s="173"/>
      <c r="K588" s="87">
        <f t="shared" si="34"/>
        <v>0</v>
      </c>
      <c r="L588" s="87">
        <f t="shared" si="35"/>
        <v>0</v>
      </c>
      <c r="M588" s="46">
        <f t="shared" si="36"/>
        <v>0</v>
      </c>
      <c r="N588" s="350"/>
      <c r="O588" s="352"/>
      <c r="P588" s="354"/>
      <c r="Q588" s="352"/>
      <c r="R588" s="354"/>
      <c r="S588" s="348"/>
      <c r="T588" s="352"/>
      <c r="U588" s="348"/>
      <c r="V588" s="381"/>
      <c r="W588" s="348"/>
      <c r="X588" s="352"/>
      <c r="Y588" s="354"/>
      <c r="Z588" s="395"/>
      <c r="AA588" s="395"/>
      <c r="AB588" s="394"/>
      <c r="AC588" s="399"/>
      <c r="AD588" s="83"/>
    </row>
    <row r="589" spans="1:30" ht="18" hidden="1" customHeight="1">
      <c r="A589" s="121"/>
      <c r="B589" s="109"/>
      <c r="C589" s="110"/>
      <c r="D589" s="42"/>
      <c r="E589" s="42"/>
      <c r="F589" s="42"/>
      <c r="G589" s="42"/>
      <c r="H589" s="42"/>
      <c r="I589" s="42"/>
      <c r="J589" s="173"/>
      <c r="K589" s="87">
        <f t="shared" si="34"/>
        <v>0</v>
      </c>
      <c r="L589" s="87">
        <f t="shared" si="35"/>
        <v>0</v>
      </c>
      <c r="M589" s="46">
        <f t="shared" si="36"/>
        <v>0</v>
      </c>
      <c r="N589" s="350"/>
      <c r="O589" s="352"/>
      <c r="P589" s="354"/>
      <c r="Q589" s="352"/>
      <c r="R589" s="354"/>
      <c r="S589" s="348"/>
      <c r="T589" s="352"/>
      <c r="U589" s="348"/>
      <c r="V589" s="381"/>
      <c r="W589" s="348"/>
      <c r="X589" s="352"/>
      <c r="Y589" s="354"/>
      <c r="Z589" s="395"/>
      <c r="AA589" s="395"/>
      <c r="AB589" s="394"/>
      <c r="AC589" s="399"/>
      <c r="AD589" s="83"/>
    </row>
    <row r="590" spans="1:30" ht="20.25" hidden="1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34"/>
        <v>0</v>
      </c>
      <c r="L590" s="87">
        <f t="shared" si="35"/>
        <v>0</v>
      </c>
      <c r="M590" s="46">
        <f t="shared" si="36"/>
        <v>0</v>
      </c>
      <c r="N590" s="350"/>
      <c r="O590" s="352"/>
      <c r="P590" s="354"/>
      <c r="Q590" s="352"/>
      <c r="R590" s="354"/>
      <c r="S590" s="348"/>
      <c r="T590" s="352"/>
      <c r="U590" s="348"/>
      <c r="V590" s="381"/>
      <c r="W590" s="348"/>
      <c r="X590" s="352"/>
      <c r="Y590" s="354"/>
      <c r="Z590" s="395"/>
      <c r="AA590" s="395"/>
      <c r="AB590" s="394"/>
      <c r="AC590" s="399"/>
      <c r="AD590" s="83"/>
    </row>
    <row r="591" spans="1:30" ht="18" hidden="1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si="34"/>
        <v>0</v>
      </c>
      <c r="L591" s="87">
        <f t="shared" si="35"/>
        <v>0</v>
      </c>
      <c r="M591" s="46">
        <f t="shared" si="36"/>
        <v>0</v>
      </c>
      <c r="N591" s="350"/>
      <c r="O591" s="352"/>
      <c r="P591" s="354"/>
      <c r="Q591" s="352"/>
      <c r="R591" s="354"/>
      <c r="S591" s="348"/>
      <c r="T591" s="352"/>
      <c r="U591" s="348"/>
      <c r="V591" s="381"/>
      <c r="W591" s="348"/>
      <c r="X591" s="352"/>
      <c r="Y591" s="354"/>
      <c r="Z591" s="395"/>
      <c r="AA591" s="395"/>
      <c r="AB591" s="394"/>
      <c r="AC591" s="399"/>
      <c r="AD591" s="83"/>
    </row>
    <row r="592" spans="1:30" ht="18" hidden="1" customHeight="1">
      <c r="A592" s="121"/>
      <c r="B592" s="109"/>
      <c r="C592" s="110"/>
      <c r="D592" s="42"/>
      <c r="E592" s="42"/>
      <c r="F592" s="42"/>
      <c r="G592" s="42"/>
      <c r="H592" s="42"/>
      <c r="I592" s="42"/>
      <c r="J592" s="173"/>
      <c r="K592" s="87">
        <f t="shared" si="34"/>
        <v>0</v>
      </c>
      <c r="L592" s="87">
        <f t="shared" si="35"/>
        <v>0</v>
      </c>
      <c r="M592" s="46">
        <f t="shared" si="36"/>
        <v>0</v>
      </c>
      <c r="N592" s="350"/>
      <c r="O592" s="352"/>
      <c r="P592" s="354"/>
      <c r="Q592" s="352"/>
      <c r="R592" s="354"/>
      <c r="S592" s="348"/>
      <c r="T592" s="352"/>
      <c r="U592" s="348"/>
      <c r="V592" s="381"/>
      <c r="W592" s="348"/>
      <c r="X592" s="352"/>
      <c r="Y592" s="354"/>
      <c r="Z592" s="395"/>
      <c r="AA592" s="395"/>
      <c r="AB592" s="394"/>
      <c r="AC592" s="399"/>
      <c r="AD592" s="83"/>
    </row>
    <row r="593" spans="1:30" ht="18" hidden="1" customHeight="1">
      <c r="A593" s="121"/>
      <c r="B593" s="109"/>
      <c r="C593" s="110"/>
      <c r="D593" s="42"/>
      <c r="E593" s="42"/>
      <c r="F593" s="42"/>
      <c r="G593" s="42"/>
      <c r="H593" s="42"/>
      <c r="I593" s="42"/>
      <c r="J593" s="173"/>
      <c r="K593" s="87">
        <f t="shared" si="34"/>
        <v>0</v>
      </c>
      <c r="L593" s="87">
        <f t="shared" si="35"/>
        <v>0</v>
      </c>
      <c r="M593" s="46">
        <f t="shared" si="36"/>
        <v>0</v>
      </c>
      <c r="N593" s="350"/>
      <c r="O593" s="352"/>
      <c r="P593" s="354"/>
      <c r="Q593" s="352"/>
      <c r="R593" s="354"/>
      <c r="S593" s="348"/>
      <c r="T593" s="352"/>
      <c r="U593" s="348"/>
      <c r="V593" s="381"/>
      <c r="W593" s="348"/>
      <c r="X593" s="352"/>
      <c r="Y593" s="354"/>
      <c r="Z593" s="395"/>
      <c r="AA593" s="395"/>
      <c r="AB593" s="394"/>
      <c r="AC593" s="399"/>
      <c r="AD593" s="83"/>
    </row>
    <row r="594" spans="1:30" ht="18" hidden="1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34"/>
        <v>0</v>
      </c>
      <c r="L594" s="87">
        <f t="shared" si="35"/>
        <v>0</v>
      </c>
      <c r="M594" s="46">
        <f t="shared" si="36"/>
        <v>0</v>
      </c>
      <c r="N594" s="350"/>
      <c r="O594" s="352"/>
      <c r="P594" s="354"/>
      <c r="Q594" s="352"/>
      <c r="R594" s="354"/>
      <c r="S594" s="348"/>
      <c r="T594" s="352"/>
      <c r="U594" s="348"/>
      <c r="V594" s="381"/>
      <c r="W594" s="348"/>
      <c r="X594" s="352"/>
      <c r="Y594" s="354"/>
      <c r="Z594" s="395"/>
      <c r="AA594" s="395"/>
      <c r="AB594" s="394"/>
      <c r="AC594" s="399"/>
      <c r="AD594" s="83"/>
    </row>
    <row r="595" spans="1:30" ht="18" hidden="1" customHeight="1">
      <c r="A595" s="121"/>
      <c r="B595" s="109"/>
      <c r="C595" s="110"/>
      <c r="D595" s="42"/>
      <c r="E595" s="42"/>
      <c r="F595" s="42"/>
      <c r="G595" s="42"/>
      <c r="H595" s="42"/>
      <c r="I595" s="42"/>
      <c r="J595" s="173"/>
      <c r="K595" s="87">
        <f t="shared" si="34"/>
        <v>0</v>
      </c>
      <c r="L595" s="87">
        <f t="shared" si="35"/>
        <v>0</v>
      </c>
      <c r="M595" s="46">
        <f t="shared" si="36"/>
        <v>0</v>
      </c>
      <c r="N595" s="350"/>
      <c r="O595" s="352"/>
      <c r="P595" s="354"/>
      <c r="Q595" s="352"/>
      <c r="R595" s="354"/>
      <c r="S595" s="348"/>
      <c r="T595" s="352"/>
      <c r="U595" s="348"/>
      <c r="V595" s="381"/>
      <c r="W595" s="348"/>
      <c r="X595" s="352"/>
      <c r="Y595" s="354"/>
      <c r="Z595" s="395"/>
      <c r="AA595" s="395"/>
      <c r="AB595" s="394"/>
      <c r="AC595" s="399"/>
      <c r="AD595" s="83"/>
    </row>
    <row r="596" spans="1:30" ht="18" hidden="1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si="34"/>
        <v>0</v>
      </c>
      <c r="L596" s="87">
        <f t="shared" si="35"/>
        <v>0</v>
      </c>
      <c r="M596" s="46">
        <f t="shared" si="36"/>
        <v>0</v>
      </c>
      <c r="N596" s="350"/>
      <c r="O596" s="352"/>
      <c r="P596" s="354"/>
      <c r="Q596" s="352"/>
      <c r="R596" s="354"/>
      <c r="S596" s="348"/>
      <c r="T596" s="352"/>
      <c r="U596" s="348"/>
      <c r="V596" s="381"/>
      <c r="W596" s="348"/>
      <c r="X596" s="352"/>
      <c r="Y596" s="354"/>
      <c r="Z596" s="395"/>
      <c r="AA596" s="395"/>
      <c r="AB596" s="394"/>
      <c r="AC596" s="399"/>
      <c r="AD596" s="83"/>
    </row>
    <row r="597" spans="1:30" ht="18" customHeight="1">
      <c r="A597" s="104">
        <v>32</v>
      </c>
      <c r="B597" s="175" t="s">
        <v>212</v>
      </c>
      <c r="C597" s="176" t="s">
        <v>213</v>
      </c>
      <c r="D597" s="177">
        <v>20200013101</v>
      </c>
      <c r="E597" s="178" t="s">
        <v>214</v>
      </c>
      <c r="F597" s="179" t="s">
        <v>197</v>
      </c>
      <c r="G597" s="180">
        <v>1</v>
      </c>
      <c r="H597" s="181">
        <v>30</v>
      </c>
      <c r="I597" s="181"/>
      <c r="J597" s="182">
        <v>55</v>
      </c>
      <c r="K597" s="87">
        <f t="shared" si="34"/>
        <v>1.2</v>
      </c>
      <c r="L597" s="87">
        <f t="shared" si="35"/>
        <v>0</v>
      </c>
      <c r="M597" s="46">
        <f t="shared" si="36"/>
        <v>36</v>
      </c>
      <c r="N597" s="358">
        <v>67.5</v>
      </c>
      <c r="O597" s="358"/>
      <c r="P597" s="353">
        <f>SUM(M597:M606)+N597+O597</f>
        <v>139.5</v>
      </c>
      <c r="Q597" s="351"/>
      <c r="R597" s="353"/>
      <c r="S597" s="371"/>
      <c r="T597" s="358"/>
      <c r="U597" s="371"/>
      <c r="V597" s="358"/>
      <c r="W597" s="371"/>
      <c r="X597" s="358"/>
      <c r="Y597" s="353"/>
      <c r="Z597" s="392"/>
      <c r="AA597" s="392"/>
      <c r="AB597" s="393"/>
      <c r="AC597" s="398">
        <f>P597</f>
        <v>139.5</v>
      </c>
      <c r="AD597" s="83"/>
    </row>
    <row r="598" spans="1:30" ht="18" customHeight="1">
      <c r="A598" s="121"/>
      <c r="B598" s="191"/>
      <c r="C598" s="192"/>
      <c r="D598" s="177"/>
      <c r="E598" s="127" t="s">
        <v>173</v>
      </c>
      <c r="F598" s="199" t="s">
        <v>185</v>
      </c>
      <c r="G598" s="180"/>
      <c r="H598" s="181"/>
      <c r="I598" s="181"/>
      <c r="J598" s="182"/>
      <c r="K598" s="87">
        <f t="shared" si="34"/>
        <v>0</v>
      </c>
      <c r="L598" s="87">
        <f t="shared" si="35"/>
        <v>0</v>
      </c>
      <c r="M598" s="46">
        <f t="shared" si="36"/>
        <v>0</v>
      </c>
      <c r="N598" s="359"/>
      <c r="O598" s="359"/>
      <c r="P598" s="354"/>
      <c r="Q598" s="352"/>
      <c r="R598" s="354"/>
      <c r="S598" s="372"/>
      <c r="T598" s="359"/>
      <c r="U598" s="372"/>
      <c r="V598" s="359"/>
      <c r="W598" s="372"/>
      <c r="X598" s="359"/>
      <c r="Y598" s="354"/>
      <c r="Z598" s="395"/>
      <c r="AA598" s="395"/>
      <c r="AB598" s="394"/>
      <c r="AC598" s="399"/>
      <c r="AD598" s="83"/>
    </row>
    <row r="599" spans="1:30" ht="18" customHeight="1">
      <c r="A599" s="121"/>
      <c r="B599" s="191"/>
      <c r="C599" s="192"/>
      <c r="D599" s="177"/>
      <c r="E599" s="178" t="s">
        <v>214</v>
      </c>
      <c r="F599" s="226" t="s">
        <v>368</v>
      </c>
      <c r="G599" s="180">
        <v>1</v>
      </c>
      <c r="H599" s="181">
        <v>30</v>
      </c>
      <c r="I599" s="181"/>
      <c r="J599" s="182">
        <v>55</v>
      </c>
      <c r="K599" s="87">
        <f t="shared" si="34"/>
        <v>1.2</v>
      </c>
      <c r="L599" s="87">
        <f t="shared" si="35"/>
        <v>0</v>
      </c>
      <c r="M599" s="46">
        <f t="shared" si="36"/>
        <v>36</v>
      </c>
      <c r="N599" s="359"/>
      <c r="O599" s="359"/>
      <c r="P599" s="354"/>
      <c r="Q599" s="352"/>
      <c r="R599" s="354"/>
      <c r="S599" s="372"/>
      <c r="T599" s="359"/>
      <c r="U599" s="372"/>
      <c r="V599" s="359"/>
      <c r="W599" s="372"/>
      <c r="X599" s="359"/>
      <c r="Y599" s="354"/>
      <c r="Z599" s="395"/>
      <c r="AA599" s="395"/>
      <c r="AB599" s="394"/>
      <c r="AC599" s="399"/>
      <c r="AD599" s="83"/>
    </row>
    <row r="600" spans="1:30" ht="18" hidden="1" customHeight="1">
      <c r="A600" s="121"/>
      <c r="B600" s="191"/>
      <c r="C600" s="192"/>
      <c r="D600" s="177"/>
      <c r="E600" s="178"/>
      <c r="F600" s="179"/>
      <c r="G600" s="180"/>
      <c r="H600" s="181"/>
      <c r="I600" s="181"/>
      <c r="J600" s="182"/>
      <c r="K600" s="87">
        <f t="shared" si="34"/>
        <v>0</v>
      </c>
      <c r="L600" s="87">
        <f t="shared" si="35"/>
        <v>0</v>
      </c>
      <c r="M600" s="46">
        <f t="shared" si="36"/>
        <v>0</v>
      </c>
      <c r="N600" s="359"/>
      <c r="O600" s="359"/>
      <c r="P600" s="354"/>
      <c r="Q600" s="352"/>
      <c r="R600" s="354"/>
      <c r="S600" s="372"/>
      <c r="T600" s="359"/>
      <c r="U600" s="372"/>
      <c r="V600" s="359"/>
      <c r="W600" s="372"/>
      <c r="X600" s="359"/>
      <c r="Y600" s="354"/>
      <c r="Z600" s="395"/>
      <c r="AA600" s="395"/>
      <c r="AB600" s="394"/>
      <c r="AC600" s="399"/>
      <c r="AD600" s="83"/>
    </row>
    <row r="601" spans="1:30" ht="18" hidden="1" customHeight="1">
      <c r="A601" s="121"/>
      <c r="B601" s="191"/>
      <c r="C601" s="192"/>
      <c r="D601" s="177"/>
      <c r="E601" s="178"/>
      <c r="F601" s="179"/>
      <c r="G601" s="180"/>
      <c r="H601" s="181"/>
      <c r="I601" s="181"/>
      <c r="J601" s="182"/>
      <c r="K601" s="87">
        <f t="shared" si="34"/>
        <v>0</v>
      </c>
      <c r="L601" s="87">
        <f t="shared" si="35"/>
        <v>0</v>
      </c>
      <c r="M601" s="46">
        <f t="shared" si="36"/>
        <v>0</v>
      </c>
      <c r="N601" s="359"/>
      <c r="O601" s="359"/>
      <c r="P601" s="354"/>
      <c r="Q601" s="352"/>
      <c r="R601" s="354"/>
      <c r="S601" s="372"/>
      <c r="T601" s="359"/>
      <c r="U601" s="372"/>
      <c r="V601" s="359"/>
      <c r="W601" s="372"/>
      <c r="X601" s="359"/>
      <c r="Y601" s="354"/>
      <c r="Z601" s="395"/>
      <c r="AA601" s="395"/>
      <c r="AB601" s="394"/>
      <c r="AC601" s="399"/>
      <c r="AD601" s="83"/>
    </row>
    <row r="602" spans="1:30" ht="18" hidden="1" customHeight="1">
      <c r="A602" s="121"/>
      <c r="B602" s="191"/>
      <c r="C602" s="192"/>
      <c r="D602" s="177"/>
      <c r="E602" s="178"/>
      <c r="F602" s="179"/>
      <c r="G602" s="180"/>
      <c r="H602" s="181"/>
      <c r="I602" s="181"/>
      <c r="J602" s="182"/>
      <c r="K602" s="87">
        <f t="shared" si="34"/>
        <v>0</v>
      </c>
      <c r="L602" s="87">
        <f t="shared" si="35"/>
        <v>0</v>
      </c>
      <c r="M602" s="46">
        <f t="shared" si="36"/>
        <v>0</v>
      </c>
      <c r="N602" s="359"/>
      <c r="O602" s="359"/>
      <c r="P602" s="354"/>
      <c r="Q602" s="352"/>
      <c r="R602" s="354"/>
      <c r="S602" s="372"/>
      <c r="T602" s="359"/>
      <c r="U602" s="372"/>
      <c r="V602" s="359"/>
      <c r="W602" s="372"/>
      <c r="X602" s="359"/>
      <c r="Y602" s="354"/>
      <c r="Z602" s="395"/>
      <c r="AA602" s="395"/>
      <c r="AB602" s="394"/>
      <c r="AC602" s="399"/>
      <c r="AD602" s="83"/>
    </row>
    <row r="603" spans="1:30" ht="18" hidden="1" customHeight="1">
      <c r="A603" s="121"/>
      <c r="B603" s="191"/>
      <c r="C603" s="192"/>
      <c r="D603" s="177"/>
      <c r="E603" s="178"/>
      <c r="F603" s="179"/>
      <c r="G603" s="180"/>
      <c r="H603" s="181"/>
      <c r="I603" s="181"/>
      <c r="J603" s="182"/>
      <c r="K603" s="87">
        <f t="shared" si="34"/>
        <v>0</v>
      </c>
      <c r="L603" s="87">
        <f t="shared" si="35"/>
        <v>0</v>
      </c>
      <c r="M603" s="46">
        <f t="shared" si="36"/>
        <v>0</v>
      </c>
      <c r="N603" s="359"/>
      <c r="O603" s="359"/>
      <c r="P603" s="354"/>
      <c r="Q603" s="352"/>
      <c r="R603" s="354"/>
      <c r="S603" s="372"/>
      <c r="T603" s="359"/>
      <c r="U603" s="372"/>
      <c r="V603" s="359"/>
      <c r="W603" s="372"/>
      <c r="X603" s="359"/>
      <c r="Y603" s="354"/>
      <c r="Z603" s="395"/>
      <c r="AA603" s="395"/>
      <c r="AB603" s="394"/>
      <c r="AC603" s="399"/>
      <c r="AD603" s="83"/>
    </row>
    <row r="604" spans="1:30" ht="18" hidden="1" customHeight="1">
      <c r="A604" s="121"/>
      <c r="B604" s="191"/>
      <c r="C604" s="192"/>
      <c r="D604" s="177"/>
      <c r="E604" s="178"/>
      <c r="F604" s="179"/>
      <c r="G604" s="180"/>
      <c r="H604" s="181"/>
      <c r="I604" s="181"/>
      <c r="J604" s="182"/>
      <c r="K604" s="87">
        <f t="shared" si="34"/>
        <v>0</v>
      </c>
      <c r="L604" s="87">
        <f t="shared" si="35"/>
        <v>0</v>
      </c>
      <c r="M604" s="46">
        <f t="shared" si="36"/>
        <v>0</v>
      </c>
      <c r="N604" s="359"/>
      <c r="O604" s="359"/>
      <c r="P604" s="354"/>
      <c r="Q604" s="352"/>
      <c r="R604" s="354"/>
      <c r="S604" s="372"/>
      <c r="T604" s="359"/>
      <c r="U604" s="372"/>
      <c r="V604" s="359"/>
      <c r="W604" s="372"/>
      <c r="X604" s="359"/>
      <c r="Y604" s="354"/>
      <c r="Z604" s="395"/>
      <c r="AA604" s="395"/>
      <c r="AB604" s="394"/>
      <c r="AC604" s="399"/>
      <c r="AD604" s="83"/>
    </row>
    <row r="605" spans="1:30" ht="18" hidden="1" customHeight="1">
      <c r="A605" s="121"/>
      <c r="B605" s="191"/>
      <c r="C605" s="192"/>
      <c r="D605" s="177"/>
      <c r="E605" s="178"/>
      <c r="F605" s="179"/>
      <c r="G605" s="180"/>
      <c r="H605" s="181"/>
      <c r="I605" s="181"/>
      <c r="J605" s="182"/>
      <c r="K605" s="87">
        <f t="shared" si="34"/>
        <v>0</v>
      </c>
      <c r="L605" s="87">
        <f t="shared" si="35"/>
        <v>0</v>
      </c>
      <c r="M605" s="46">
        <f t="shared" si="36"/>
        <v>0</v>
      </c>
      <c r="N605" s="359"/>
      <c r="O605" s="359"/>
      <c r="P605" s="354"/>
      <c r="Q605" s="352"/>
      <c r="R605" s="354"/>
      <c r="S605" s="372"/>
      <c r="T605" s="359"/>
      <c r="U605" s="372"/>
      <c r="V605" s="359"/>
      <c r="W605" s="372"/>
      <c r="X605" s="359"/>
      <c r="Y605" s="354"/>
      <c r="Z605" s="395"/>
      <c r="AA605" s="395"/>
      <c r="AB605" s="394"/>
      <c r="AC605" s="399"/>
      <c r="AD605" s="83"/>
    </row>
    <row r="606" spans="1:30" ht="18" hidden="1" customHeight="1">
      <c r="A606" s="121"/>
      <c r="B606" s="191"/>
      <c r="C606" s="192"/>
      <c r="D606" s="177"/>
      <c r="E606" s="178"/>
      <c r="F606" s="179"/>
      <c r="G606" s="180"/>
      <c r="H606" s="181"/>
      <c r="I606" s="181"/>
      <c r="J606" s="182"/>
      <c r="K606" s="87">
        <f t="shared" si="34"/>
        <v>0</v>
      </c>
      <c r="L606" s="87">
        <f t="shared" si="35"/>
        <v>0</v>
      </c>
      <c r="M606" s="46">
        <f t="shared" si="36"/>
        <v>0</v>
      </c>
      <c r="N606" s="359"/>
      <c r="O606" s="359"/>
      <c r="P606" s="354"/>
      <c r="Q606" s="352"/>
      <c r="R606" s="354"/>
      <c r="S606" s="372"/>
      <c r="T606" s="359"/>
      <c r="U606" s="372"/>
      <c r="V606" s="359"/>
      <c r="W606" s="372"/>
      <c r="X606" s="359"/>
      <c r="Y606" s="354"/>
      <c r="Z606" s="395"/>
      <c r="AA606" s="395"/>
      <c r="AB606" s="394"/>
      <c r="AC606" s="399"/>
      <c r="AD606" s="83"/>
    </row>
    <row r="607" spans="1:30" ht="18" customHeight="1">
      <c r="A607" s="104">
        <v>33</v>
      </c>
      <c r="B607" s="60" t="s">
        <v>469</v>
      </c>
      <c r="C607" s="61" t="s">
        <v>466</v>
      </c>
      <c r="D607" s="64"/>
      <c r="E607" s="43" t="s">
        <v>161</v>
      </c>
      <c r="F607" s="44" t="s">
        <v>391</v>
      </c>
      <c r="G607" s="86">
        <v>2</v>
      </c>
      <c r="H607" s="86">
        <v>30</v>
      </c>
      <c r="I607" s="70">
        <v>60</v>
      </c>
      <c r="J607" s="106">
        <v>40</v>
      </c>
      <c r="K607" s="87">
        <f t="shared" si="34"/>
        <v>1.2</v>
      </c>
      <c r="L607" s="87">
        <f t="shared" si="35"/>
        <v>1.2</v>
      </c>
      <c r="M607" s="46">
        <f t="shared" si="36"/>
        <v>90</v>
      </c>
      <c r="N607" s="349"/>
      <c r="O607" s="351"/>
      <c r="P607" s="353">
        <f>M607</f>
        <v>90</v>
      </c>
      <c r="Q607" s="351"/>
      <c r="R607" s="353"/>
      <c r="S607" s="347"/>
      <c r="T607" s="351"/>
      <c r="U607" s="347"/>
      <c r="V607" s="380"/>
      <c r="W607" s="347"/>
      <c r="X607" s="351"/>
      <c r="Y607" s="353"/>
      <c r="Z607" s="392"/>
      <c r="AA607" s="392"/>
      <c r="AB607" s="393"/>
      <c r="AC607" s="398">
        <f>P607</f>
        <v>90</v>
      </c>
      <c r="AD607" s="83"/>
    </row>
    <row r="608" spans="1:30" ht="18" hidden="1" customHeight="1">
      <c r="A608" s="90"/>
      <c r="B608" s="107"/>
      <c r="C608" s="108"/>
      <c r="D608" s="64"/>
      <c r="E608" s="43"/>
      <c r="F608" s="44"/>
      <c r="G608" s="86"/>
      <c r="H608" s="86"/>
      <c r="I608" s="70"/>
      <c r="J608" s="106"/>
      <c r="K608" s="87">
        <f t="shared" si="34"/>
        <v>0</v>
      </c>
      <c r="L608" s="87">
        <f t="shared" si="35"/>
        <v>0</v>
      </c>
      <c r="M608" s="46">
        <f t="shared" si="36"/>
        <v>0</v>
      </c>
      <c r="N608" s="345"/>
      <c r="O608" s="345"/>
      <c r="P608" s="354"/>
      <c r="Q608" s="345"/>
      <c r="R608" s="345"/>
      <c r="S608" s="345"/>
      <c r="T608" s="345"/>
      <c r="U608" s="345"/>
      <c r="V608" s="345"/>
      <c r="W608" s="345"/>
      <c r="X608" s="345"/>
      <c r="Y608" s="345"/>
      <c r="Z608" s="345"/>
      <c r="AA608" s="345"/>
      <c r="AB608" s="345"/>
      <c r="AC608" s="345"/>
      <c r="AD608" s="83"/>
    </row>
    <row r="609" spans="1:30" ht="18" hidden="1" customHeight="1">
      <c r="A609" s="90"/>
      <c r="B609" s="107"/>
      <c r="C609" s="108"/>
      <c r="D609" s="64"/>
      <c r="E609" s="43"/>
      <c r="F609" s="44"/>
      <c r="G609" s="86"/>
      <c r="H609" s="86"/>
      <c r="I609" s="70"/>
      <c r="J609" s="106"/>
      <c r="K609" s="87">
        <f t="shared" si="34"/>
        <v>0</v>
      </c>
      <c r="L609" s="87">
        <f t="shared" si="35"/>
        <v>0</v>
      </c>
      <c r="M609" s="46">
        <f t="shared" si="36"/>
        <v>0</v>
      </c>
      <c r="N609" s="345"/>
      <c r="O609" s="345"/>
      <c r="P609" s="354"/>
      <c r="Q609" s="345"/>
      <c r="R609" s="345"/>
      <c r="S609" s="345"/>
      <c r="T609" s="345"/>
      <c r="U609" s="345"/>
      <c r="V609" s="345"/>
      <c r="W609" s="345"/>
      <c r="X609" s="345"/>
      <c r="Y609" s="345"/>
      <c r="Z609" s="345"/>
      <c r="AA609" s="345"/>
      <c r="AB609" s="345"/>
      <c r="AC609" s="345"/>
      <c r="AD609" s="83"/>
    </row>
    <row r="610" spans="1:30" ht="18" hidden="1" customHeight="1">
      <c r="A610" s="90"/>
      <c r="B610" s="107"/>
      <c r="C610" s="108"/>
      <c r="D610" s="64"/>
      <c r="E610" s="43"/>
      <c r="F610" s="44"/>
      <c r="G610" s="86"/>
      <c r="H610" s="86"/>
      <c r="I610" s="70"/>
      <c r="J610" s="106"/>
      <c r="K610" s="87">
        <f t="shared" si="34"/>
        <v>0</v>
      </c>
      <c r="L610" s="87">
        <f t="shared" si="35"/>
        <v>0</v>
      </c>
      <c r="M610" s="46">
        <f t="shared" si="36"/>
        <v>0</v>
      </c>
      <c r="N610" s="345"/>
      <c r="O610" s="345"/>
      <c r="P610" s="354"/>
      <c r="Q610" s="345"/>
      <c r="R610" s="345"/>
      <c r="S610" s="345"/>
      <c r="T610" s="345"/>
      <c r="U610" s="345"/>
      <c r="V610" s="345"/>
      <c r="W610" s="345"/>
      <c r="X610" s="345"/>
      <c r="Y610" s="345"/>
      <c r="Z610" s="345"/>
      <c r="AA610" s="345"/>
      <c r="AB610" s="345"/>
      <c r="AC610" s="345"/>
      <c r="AD610" s="83"/>
    </row>
    <row r="611" spans="1:30" ht="18" hidden="1" customHeight="1">
      <c r="A611" s="90"/>
      <c r="B611" s="107"/>
      <c r="C611" s="108"/>
      <c r="D611" s="64"/>
      <c r="E611" s="43"/>
      <c r="F611" s="44"/>
      <c r="G611" s="86"/>
      <c r="H611" s="86"/>
      <c r="I611" s="70"/>
      <c r="J611" s="106"/>
      <c r="K611" s="87">
        <f t="shared" si="34"/>
        <v>0</v>
      </c>
      <c r="L611" s="87">
        <f t="shared" si="35"/>
        <v>0</v>
      </c>
      <c r="M611" s="46">
        <f t="shared" si="36"/>
        <v>0</v>
      </c>
      <c r="N611" s="345"/>
      <c r="O611" s="345"/>
      <c r="P611" s="354"/>
      <c r="Q611" s="345"/>
      <c r="R611" s="345"/>
      <c r="S611" s="345"/>
      <c r="T611" s="345"/>
      <c r="U611" s="345"/>
      <c r="V611" s="345"/>
      <c r="W611" s="345"/>
      <c r="X611" s="345"/>
      <c r="Y611" s="345"/>
      <c r="Z611" s="345"/>
      <c r="AA611" s="345"/>
      <c r="AB611" s="345"/>
      <c r="AC611" s="345"/>
      <c r="AD611" s="83"/>
    </row>
    <row r="612" spans="1:30" ht="18" hidden="1" customHeight="1">
      <c r="A612" s="90"/>
      <c r="B612" s="107"/>
      <c r="C612" s="108"/>
      <c r="D612" s="64"/>
      <c r="E612" s="43"/>
      <c r="F612" s="44"/>
      <c r="G612" s="86"/>
      <c r="H612" s="70"/>
      <c r="I612" s="79"/>
      <c r="J612" s="106"/>
      <c r="K612" s="87">
        <f t="shared" si="34"/>
        <v>0</v>
      </c>
      <c r="L612" s="87">
        <f t="shared" si="35"/>
        <v>0</v>
      </c>
      <c r="M612" s="46">
        <f t="shared" si="36"/>
        <v>0</v>
      </c>
      <c r="N612" s="345"/>
      <c r="O612" s="345"/>
      <c r="P612" s="354"/>
      <c r="Q612" s="345"/>
      <c r="R612" s="345"/>
      <c r="S612" s="345"/>
      <c r="T612" s="345"/>
      <c r="U612" s="345"/>
      <c r="V612" s="345"/>
      <c r="W612" s="345"/>
      <c r="X612" s="345"/>
      <c r="Y612" s="345"/>
      <c r="Z612" s="345"/>
      <c r="AA612" s="345"/>
      <c r="AB612" s="345"/>
      <c r="AC612" s="345"/>
      <c r="AD612" s="83"/>
    </row>
    <row r="613" spans="1:30" ht="18" hidden="1" customHeight="1">
      <c r="A613" s="90"/>
      <c r="B613" s="107"/>
      <c r="C613" s="108"/>
      <c r="D613" s="105"/>
      <c r="E613" s="43"/>
      <c r="F613" s="44"/>
      <c r="G613" s="86"/>
      <c r="H613" s="70"/>
      <c r="I613" s="79"/>
      <c r="J613" s="106"/>
      <c r="K613" s="87">
        <f t="shared" si="34"/>
        <v>0</v>
      </c>
      <c r="L613" s="87">
        <f t="shared" si="35"/>
        <v>0</v>
      </c>
      <c r="M613" s="46">
        <f t="shared" si="36"/>
        <v>0</v>
      </c>
      <c r="N613" s="345"/>
      <c r="O613" s="345"/>
      <c r="P613" s="354"/>
      <c r="Q613" s="345"/>
      <c r="R613" s="345"/>
      <c r="S613" s="345"/>
      <c r="T613" s="345"/>
      <c r="U613" s="345"/>
      <c r="V613" s="345"/>
      <c r="W613" s="345"/>
      <c r="X613" s="345"/>
      <c r="Y613" s="345"/>
      <c r="Z613" s="345"/>
      <c r="AA613" s="345"/>
      <c r="AB613" s="345"/>
      <c r="AC613" s="345"/>
      <c r="AD613" s="83"/>
    </row>
    <row r="614" spans="1:30" ht="18" hidden="1" customHeight="1">
      <c r="A614" s="90"/>
      <c r="B614" s="107"/>
      <c r="C614" s="108"/>
      <c r="D614" s="105"/>
      <c r="E614" s="43"/>
      <c r="F614" s="44"/>
      <c r="G614" s="86"/>
      <c r="H614" s="70"/>
      <c r="I614" s="79"/>
      <c r="J614" s="106"/>
      <c r="K614" s="87">
        <f t="shared" si="34"/>
        <v>0</v>
      </c>
      <c r="L614" s="87">
        <f t="shared" si="35"/>
        <v>0</v>
      </c>
      <c r="M614" s="46">
        <f t="shared" si="36"/>
        <v>0</v>
      </c>
      <c r="N614" s="345"/>
      <c r="O614" s="345"/>
      <c r="P614" s="354"/>
      <c r="Q614" s="345"/>
      <c r="R614" s="345"/>
      <c r="S614" s="345"/>
      <c r="T614" s="345"/>
      <c r="U614" s="345"/>
      <c r="V614" s="345"/>
      <c r="W614" s="345"/>
      <c r="X614" s="345"/>
      <c r="Y614" s="345"/>
      <c r="Z614" s="345"/>
      <c r="AA614" s="345"/>
      <c r="AB614" s="345"/>
      <c r="AC614" s="345"/>
      <c r="AD614" s="83"/>
    </row>
    <row r="615" spans="1:30" ht="18" hidden="1" customHeight="1">
      <c r="A615" s="90"/>
      <c r="B615" s="107"/>
      <c r="C615" s="108"/>
      <c r="D615" s="105"/>
      <c r="E615" s="43"/>
      <c r="F615" s="44"/>
      <c r="G615" s="86"/>
      <c r="H615" s="70"/>
      <c r="I615" s="79"/>
      <c r="J615" s="106"/>
      <c r="K615" s="87">
        <f t="shared" si="34"/>
        <v>0</v>
      </c>
      <c r="L615" s="87">
        <f t="shared" si="35"/>
        <v>0</v>
      </c>
      <c r="M615" s="46">
        <f t="shared" si="36"/>
        <v>0</v>
      </c>
      <c r="N615" s="345"/>
      <c r="O615" s="345"/>
      <c r="P615" s="354"/>
      <c r="Q615" s="345"/>
      <c r="R615" s="345"/>
      <c r="S615" s="345"/>
      <c r="T615" s="345"/>
      <c r="U615" s="345"/>
      <c r="V615" s="345"/>
      <c r="W615" s="345"/>
      <c r="X615" s="345"/>
      <c r="Y615" s="345"/>
      <c r="Z615" s="345"/>
      <c r="AA615" s="345"/>
      <c r="AB615" s="345"/>
      <c r="AC615" s="345"/>
      <c r="AD615" s="83"/>
    </row>
    <row r="616" spans="1:30" ht="18" hidden="1" customHeight="1">
      <c r="A616" s="90"/>
      <c r="B616" s="107"/>
      <c r="C616" s="108"/>
      <c r="D616" s="105"/>
      <c r="E616" s="43"/>
      <c r="F616" s="44"/>
      <c r="G616" s="86"/>
      <c r="H616" s="70"/>
      <c r="I616" s="79"/>
      <c r="J616" s="106"/>
      <c r="K616" s="87">
        <f t="shared" si="34"/>
        <v>0</v>
      </c>
      <c r="L616" s="87">
        <f t="shared" si="35"/>
        <v>0</v>
      </c>
      <c r="M616" s="46">
        <f t="shared" si="36"/>
        <v>0</v>
      </c>
      <c r="N616" s="345"/>
      <c r="O616" s="345"/>
      <c r="P616" s="354"/>
      <c r="Q616" s="345"/>
      <c r="R616" s="345"/>
      <c r="S616" s="345"/>
      <c r="T616" s="345"/>
      <c r="U616" s="345"/>
      <c r="V616" s="345"/>
      <c r="W616" s="345"/>
      <c r="X616" s="345"/>
      <c r="Y616" s="345"/>
      <c r="Z616" s="345"/>
      <c r="AA616" s="345"/>
      <c r="AB616" s="345"/>
      <c r="AC616" s="345"/>
      <c r="AD616" s="83"/>
    </row>
    <row r="617" spans="1:30" ht="18" customHeight="1">
      <c r="A617" s="104">
        <v>34</v>
      </c>
      <c r="B617" s="60" t="s">
        <v>461</v>
      </c>
      <c r="C617" s="61" t="s">
        <v>462</v>
      </c>
      <c r="D617" s="64"/>
      <c r="E617" s="43" t="s">
        <v>161</v>
      </c>
      <c r="F617" s="44" t="s">
        <v>467</v>
      </c>
      <c r="G617" s="86">
        <v>2</v>
      </c>
      <c r="H617" s="70">
        <v>30</v>
      </c>
      <c r="I617" s="79">
        <v>60</v>
      </c>
      <c r="J617" s="106">
        <v>40</v>
      </c>
      <c r="K617" s="87">
        <v>1.2</v>
      </c>
      <c r="L617" s="87">
        <v>1.2</v>
      </c>
      <c r="M617" s="46">
        <v>90</v>
      </c>
      <c r="N617" s="349"/>
      <c r="O617" s="351"/>
      <c r="P617" s="353">
        <f>M617</f>
        <v>90</v>
      </c>
      <c r="Q617" s="351"/>
      <c r="R617" s="353"/>
      <c r="S617" s="347"/>
      <c r="T617" s="351"/>
      <c r="U617" s="347"/>
      <c r="V617" s="380"/>
      <c r="W617" s="347"/>
      <c r="X617" s="351"/>
      <c r="Y617" s="353"/>
      <c r="Z617" s="392"/>
      <c r="AA617" s="392"/>
      <c r="AB617" s="393"/>
      <c r="AC617" s="398">
        <f>P617</f>
        <v>90</v>
      </c>
      <c r="AD617" s="83"/>
    </row>
    <row r="618" spans="1:30" ht="18" hidden="1" customHeight="1">
      <c r="A618" s="90"/>
      <c r="B618" s="107"/>
      <c r="C618" s="108"/>
      <c r="D618" s="105"/>
      <c r="E618" s="43"/>
      <c r="F618" s="44"/>
      <c r="G618" s="86"/>
      <c r="H618" s="70"/>
      <c r="I618" s="79"/>
      <c r="J618" s="106"/>
      <c r="K618" s="87">
        <f t="shared" si="34"/>
        <v>0</v>
      </c>
      <c r="L618" s="87">
        <f t="shared" si="35"/>
        <v>0</v>
      </c>
      <c r="M618" s="46">
        <f t="shared" si="36"/>
        <v>0</v>
      </c>
      <c r="N618" s="345"/>
      <c r="O618" s="345"/>
      <c r="P618" s="345"/>
      <c r="Q618" s="345"/>
      <c r="R618" s="345"/>
      <c r="S618" s="345"/>
      <c r="T618" s="345"/>
      <c r="U618" s="345"/>
      <c r="V618" s="345"/>
      <c r="W618" s="345"/>
      <c r="X618" s="345"/>
      <c r="Y618" s="345"/>
      <c r="Z618" s="345"/>
      <c r="AA618" s="345"/>
      <c r="AB618" s="345"/>
      <c r="AC618" s="345"/>
      <c r="AD618" s="83"/>
    </row>
    <row r="619" spans="1:30" ht="18" hidden="1" customHeight="1">
      <c r="A619" s="90"/>
      <c r="B619" s="107"/>
      <c r="C619" s="108"/>
      <c r="D619" s="105"/>
      <c r="E619" s="43"/>
      <c r="F619" s="44"/>
      <c r="G619" s="86"/>
      <c r="H619" s="70"/>
      <c r="I619" s="79"/>
      <c r="J619" s="106"/>
      <c r="K619" s="87">
        <f t="shared" si="34"/>
        <v>0</v>
      </c>
      <c r="L619" s="87">
        <f t="shared" si="35"/>
        <v>0</v>
      </c>
      <c r="M619" s="46">
        <f t="shared" si="36"/>
        <v>0</v>
      </c>
      <c r="N619" s="345"/>
      <c r="O619" s="345"/>
      <c r="P619" s="345"/>
      <c r="Q619" s="345"/>
      <c r="R619" s="345"/>
      <c r="S619" s="345"/>
      <c r="T619" s="345"/>
      <c r="U619" s="345"/>
      <c r="V619" s="345"/>
      <c r="W619" s="345"/>
      <c r="X619" s="345"/>
      <c r="Y619" s="345"/>
      <c r="Z619" s="345"/>
      <c r="AA619" s="345"/>
      <c r="AB619" s="345"/>
      <c r="AC619" s="345"/>
      <c r="AD619" s="83"/>
    </row>
    <row r="620" spans="1:30" ht="18" hidden="1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34"/>
        <v>0</v>
      </c>
      <c r="L620" s="87">
        <f t="shared" si="35"/>
        <v>0</v>
      </c>
      <c r="M620" s="46">
        <f t="shared" si="36"/>
        <v>0</v>
      </c>
      <c r="N620" s="345"/>
      <c r="O620" s="345"/>
      <c r="P620" s="345"/>
      <c r="Q620" s="345"/>
      <c r="R620" s="345"/>
      <c r="S620" s="345"/>
      <c r="T620" s="345"/>
      <c r="U620" s="345"/>
      <c r="V620" s="345"/>
      <c r="W620" s="345"/>
      <c r="X620" s="345"/>
      <c r="Y620" s="345"/>
      <c r="Z620" s="345"/>
      <c r="AA620" s="345"/>
      <c r="AB620" s="345"/>
      <c r="AC620" s="345"/>
      <c r="AD620" s="83"/>
    </row>
    <row r="621" spans="1:30" ht="18" hidden="1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34"/>
        <v>0</v>
      </c>
      <c r="L621" s="87">
        <f t="shared" si="35"/>
        <v>0</v>
      </c>
      <c r="M621" s="46">
        <f t="shared" si="36"/>
        <v>0</v>
      </c>
      <c r="N621" s="345"/>
      <c r="O621" s="345"/>
      <c r="P621" s="345"/>
      <c r="Q621" s="345"/>
      <c r="R621" s="345"/>
      <c r="S621" s="345"/>
      <c r="T621" s="345"/>
      <c r="U621" s="345"/>
      <c r="V621" s="345"/>
      <c r="W621" s="345"/>
      <c r="X621" s="345"/>
      <c r="Y621" s="345"/>
      <c r="Z621" s="345"/>
      <c r="AA621" s="345"/>
      <c r="AB621" s="345"/>
      <c r="AC621" s="345"/>
      <c r="AD621" s="83"/>
    </row>
    <row r="622" spans="1:30" ht="18" hidden="1" customHeight="1">
      <c r="A622" s="90"/>
      <c r="B622" s="107"/>
      <c r="C622" s="108"/>
      <c r="D622" s="105"/>
      <c r="E622" s="43"/>
      <c r="F622" s="44"/>
      <c r="G622" s="86"/>
      <c r="H622" s="70"/>
      <c r="I622" s="79"/>
      <c r="J622" s="106"/>
      <c r="K622" s="87">
        <f t="shared" si="34"/>
        <v>0</v>
      </c>
      <c r="L622" s="87">
        <f t="shared" si="35"/>
        <v>0</v>
      </c>
      <c r="M622" s="46">
        <f t="shared" si="36"/>
        <v>0</v>
      </c>
      <c r="N622" s="345"/>
      <c r="O622" s="345"/>
      <c r="P622" s="345"/>
      <c r="Q622" s="345"/>
      <c r="R622" s="345"/>
      <c r="S622" s="345"/>
      <c r="T622" s="345"/>
      <c r="U622" s="345"/>
      <c r="V622" s="345"/>
      <c r="W622" s="345"/>
      <c r="X622" s="345"/>
      <c r="Y622" s="345"/>
      <c r="Z622" s="345"/>
      <c r="AA622" s="345"/>
      <c r="AB622" s="345"/>
      <c r="AC622" s="345"/>
      <c r="AD622" s="83"/>
    </row>
    <row r="623" spans="1:30" ht="24.75" hidden="1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34"/>
        <v>0</v>
      </c>
      <c r="L623" s="87">
        <f t="shared" si="35"/>
        <v>0</v>
      </c>
      <c r="M623" s="46">
        <f t="shared" si="36"/>
        <v>0</v>
      </c>
      <c r="N623" s="345"/>
      <c r="O623" s="345"/>
      <c r="P623" s="345"/>
      <c r="Q623" s="345"/>
      <c r="R623" s="345"/>
      <c r="S623" s="345"/>
      <c r="T623" s="345"/>
      <c r="U623" s="345"/>
      <c r="V623" s="345"/>
      <c r="W623" s="345"/>
      <c r="X623" s="345"/>
      <c r="Y623" s="345"/>
      <c r="Z623" s="345"/>
      <c r="AA623" s="345"/>
      <c r="AB623" s="345"/>
      <c r="AC623" s="345"/>
      <c r="AD623" s="83"/>
    </row>
    <row r="624" spans="1:30" ht="18" hidden="1" customHeight="1">
      <c r="A624" s="90"/>
      <c r="B624" s="107"/>
      <c r="C624" s="108"/>
      <c r="D624" s="105"/>
      <c r="E624" s="43"/>
      <c r="F624" s="44"/>
      <c r="G624" s="86"/>
      <c r="H624" s="70"/>
      <c r="I624" s="79"/>
      <c r="J624" s="106"/>
      <c r="K624" s="87">
        <f t="shared" si="34"/>
        <v>0</v>
      </c>
      <c r="L624" s="87">
        <f t="shared" si="35"/>
        <v>0</v>
      </c>
      <c r="M624" s="46">
        <f t="shared" si="36"/>
        <v>0</v>
      </c>
      <c r="N624" s="345"/>
      <c r="O624" s="345"/>
      <c r="P624" s="345"/>
      <c r="Q624" s="345"/>
      <c r="R624" s="345"/>
      <c r="S624" s="345"/>
      <c r="T624" s="345"/>
      <c r="U624" s="345"/>
      <c r="V624" s="345"/>
      <c r="W624" s="345"/>
      <c r="X624" s="345"/>
      <c r="Y624" s="345"/>
      <c r="Z624" s="345"/>
      <c r="AA624" s="345"/>
      <c r="AB624" s="345"/>
      <c r="AC624" s="345"/>
      <c r="AD624" s="83"/>
    </row>
    <row r="625" spans="1:30" ht="18" hidden="1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34"/>
        <v>0</v>
      </c>
      <c r="L625" s="87">
        <f t="shared" si="35"/>
        <v>0</v>
      </c>
      <c r="M625" s="46">
        <f t="shared" si="36"/>
        <v>0</v>
      </c>
      <c r="N625" s="345"/>
      <c r="O625" s="345"/>
      <c r="P625" s="345"/>
      <c r="Q625" s="345"/>
      <c r="R625" s="345"/>
      <c r="S625" s="345"/>
      <c r="T625" s="345"/>
      <c r="U625" s="345"/>
      <c r="V625" s="345"/>
      <c r="W625" s="345"/>
      <c r="X625" s="345"/>
      <c r="Y625" s="345"/>
      <c r="Z625" s="345"/>
      <c r="AA625" s="345"/>
      <c r="AB625" s="345"/>
      <c r="AC625" s="345"/>
      <c r="AD625" s="83"/>
    </row>
    <row r="626" spans="1:30" ht="18" hidden="1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34"/>
        <v>0</v>
      </c>
      <c r="L626" s="87">
        <f t="shared" si="35"/>
        <v>0</v>
      </c>
      <c r="M626" s="46">
        <f t="shared" si="36"/>
        <v>0</v>
      </c>
      <c r="N626" s="345"/>
      <c r="O626" s="345"/>
      <c r="P626" s="345"/>
      <c r="Q626" s="345"/>
      <c r="R626" s="345"/>
      <c r="S626" s="345"/>
      <c r="T626" s="345"/>
      <c r="U626" s="345"/>
      <c r="V626" s="345"/>
      <c r="W626" s="345"/>
      <c r="X626" s="345"/>
      <c r="Y626" s="345"/>
      <c r="Z626" s="345"/>
      <c r="AA626" s="345"/>
      <c r="AB626" s="345"/>
      <c r="AC626" s="345"/>
      <c r="AD626" s="83"/>
    </row>
    <row r="627" spans="1:30" ht="18" customHeight="1">
      <c r="A627" s="104">
        <v>35</v>
      </c>
      <c r="B627" s="60" t="s">
        <v>465</v>
      </c>
      <c r="C627" s="61" t="s">
        <v>464</v>
      </c>
      <c r="D627" s="64"/>
      <c r="E627" s="43" t="s">
        <v>161</v>
      </c>
      <c r="F627" s="44" t="s">
        <v>518</v>
      </c>
      <c r="G627" s="86">
        <v>2</v>
      </c>
      <c r="H627" s="70">
        <v>30</v>
      </c>
      <c r="I627" s="79">
        <v>60</v>
      </c>
      <c r="J627" s="106">
        <v>40</v>
      </c>
      <c r="K627" s="87">
        <f t="shared" si="34"/>
        <v>1.2</v>
      </c>
      <c r="L627" s="87">
        <f t="shared" si="35"/>
        <v>1.2</v>
      </c>
      <c r="M627" s="46">
        <f t="shared" si="36"/>
        <v>90</v>
      </c>
      <c r="N627" s="349"/>
      <c r="O627" s="351"/>
      <c r="P627" s="353">
        <f>M627</f>
        <v>90</v>
      </c>
      <c r="Q627" s="351"/>
      <c r="R627" s="353"/>
      <c r="S627" s="347"/>
      <c r="T627" s="351"/>
      <c r="U627" s="347"/>
      <c r="V627" s="351"/>
      <c r="W627" s="347"/>
      <c r="X627" s="351"/>
      <c r="Y627" s="353"/>
      <c r="Z627" s="392"/>
      <c r="AA627" s="392"/>
      <c r="AB627" s="393"/>
      <c r="AC627" s="398">
        <f>P627</f>
        <v>90</v>
      </c>
      <c r="AD627" s="83"/>
    </row>
    <row r="628" spans="1:30" ht="18" hidden="1" customHeight="1">
      <c r="A628" s="90"/>
      <c r="B628" s="107"/>
      <c r="C628" s="108"/>
      <c r="D628" s="105"/>
      <c r="E628" s="43"/>
      <c r="F628" s="44"/>
      <c r="G628" s="69"/>
      <c r="H628" s="70"/>
      <c r="I628" s="79"/>
      <c r="J628" s="106"/>
      <c r="K628" s="87">
        <f t="shared" si="34"/>
        <v>0</v>
      </c>
      <c r="L628" s="87">
        <f t="shared" si="35"/>
        <v>0</v>
      </c>
      <c r="M628" s="46">
        <f t="shared" si="36"/>
        <v>0</v>
      </c>
      <c r="N628" s="345"/>
      <c r="O628" s="345"/>
      <c r="P628" s="345"/>
      <c r="Q628" s="345"/>
      <c r="R628" s="345"/>
      <c r="S628" s="345"/>
      <c r="T628" s="345"/>
      <c r="U628" s="345"/>
      <c r="V628" s="345"/>
      <c r="W628" s="345"/>
      <c r="X628" s="345"/>
      <c r="Y628" s="345"/>
      <c r="Z628" s="345"/>
      <c r="AA628" s="345"/>
      <c r="AB628" s="345"/>
      <c r="AC628" s="345"/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69"/>
      <c r="H629" s="70"/>
      <c r="I629" s="79"/>
      <c r="J629" s="106"/>
      <c r="K629" s="87">
        <f t="shared" si="34"/>
        <v>0</v>
      </c>
      <c r="L629" s="87">
        <f t="shared" si="35"/>
        <v>0</v>
      </c>
      <c r="M629" s="46">
        <f t="shared" si="36"/>
        <v>0</v>
      </c>
      <c r="N629" s="345"/>
      <c r="O629" s="345"/>
      <c r="P629" s="345"/>
      <c r="Q629" s="345"/>
      <c r="R629" s="345"/>
      <c r="S629" s="345"/>
      <c r="T629" s="345"/>
      <c r="U629" s="345"/>
      <c r="V629" s="345"/>
      <c r="W629" s="345"/>
      <c r="X629" s="345"/>
      <c r="Y629" s="345"/>
      <c r="Z629" s="345"/>
      <c r="AA629" s="345"/>
      <c r="AB629" s="345"/>
      <c r="AC629" s="345"/>
      <c r="AD629" s="83"/>
    </row>
    <row r="630" spans="1:30" ht="18" hidden="1" customHeight="1">
      <c r="A630" s="90"/>
      <c r="B630" s="107"/>
      <c r="C630" s="108"/>
      <c r="D630" s="105"/>
      <c r="E630" s="43"/>
      <c r="F630" s="44"/>
      <c r="G630" s="69"/>
      <c r="H630" s="70"/>
      <c r="I630" s="79"/>
      <c r="J630" s="106"/>
      <c r="K630" s="87">
        <f t="shared" si="34"/>
        <v>0</v>
      </c>
      <c r="L630" s="87">
        <f t="shared" si="35"/>
        <v>0</v>
      </c>
      <c r="M630" s="46">
        <f t="shared" si="36"/>
        <v>0</v>
      </c>
      <c r="N630" s="345"/>
      <c r="O630" s="345"/>
      <c r="P630" s="345"/>
      <c r="Q630" s="345"/>
      <c r="R630" s="345"/>
      <c r="S630" s="345"/>
      <c r="T630" s="345"/>
      <c r="U630" s="345"/>
      <c r="V630" s="345"/>
      <c r="W630" s="345"/>
      <c r="X630" s="345"/>
      <c r="Y630" s="345"/>
      <c r="Z630" s="345"/>
      <c r="AA630" s="345"/>
      <c r="AB630" s="345"/>
      <c r="AC630" s="345"/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69"/>
      <c r="H631" s="70"/>
      <c r="I631" s="79"/>
      <c r="J631" s="106"/>
      <c r="K631" s="87">
        <f t="shared" si="34"/>
        <v>0</v>
      </c>
      <c r="L631" s="87">
        <f t="shared" si="35"/>
        <v>0</v>
      </c>
      <c r="M631" s="46">
        <f t="shared" si="36"/>
        <v>0</v>
      </c>
      <c r="N631" s="345"/>
      <c r="O631" s="345"/>
      <c r="P631" s="345"/>
      <c r="Q631" s="345"/>
      <c r="R631" s="345"/>
      <c r="S631" s="345"/>
      <c r="T631" s="345"/>
      <c r="U631" s="345"/>
      <c r="V631" s="345"/>
      <c r="W631" s="345"/>
      <c r="X631" s="345"/>
      <c r="Y631" s="345"/>
      <c r="Z631" s="345"/>
      <c r="AA631" s="345"/>
      <c r="AB631" s="345"/>
      <c r="AC631" s="345"/>
      <c r="AD631" s="83"/>
    </row>
    <row r="632" spans="1:30" ht="18" hidden="1" customHeight="1">
      <c r="A632" s="90"/>
      <c r="B632" s="107"/>
      <c r="C632" s="108"/>
      <c r="D632" s="105"/>
      <c r="E632" s="43"/>
      <c r="F632" s="44"/>
      <c r="G632" s="69"/>
      <c r="H632" s="70"/>
      <c r="I632" s="79"/>
      <c r="J632" s="106"/>
      <c r="K632" s="87">
        <f t="shared" si="34"/>
        <v>0</v>
      </c>
      <c r="L632" s="87">
        <f t="shared" si="35"/>
        <v>0</v>
      </c>
      <c r="M632" s="46">
        <f t="shared" si="36"/>
        <v>0</v>
      </c>
      <c r="N632" s="345"/>
      <c r="O632" s="345"/>
      <c r="P632" s="345"/>
      <c r="Q632" s="345"/>
      <c r="R632" s="345"/>
      <c r="S632" s="345"/>
      <c r="T632" s="345"/>
      <c r="U632" s="345"/>
      <c r="V632" s="345"/>
      <c r="W632" s="345"/>
      <c r="X632" s="345"/>
      <c r="Y632" s="345"/>
      <c r="Z632" s="345"/>
      <c r="AA632" s="345"/>
      <c r="AB632" s="345"/>
      <c r="AC632" s="345"/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69"/>
      <c r="H633" s="70"/>
      <c r="I633" s="79"/>
      <c r="J633" s="106"/>
      <c r="K633" s="87">
        <f t="shared" si="34"/>
        <v>0</v>
      </c>
      <c r="L633" s="87">
        <f t="shared" si="35"/>
        <v>0</v>
      </c>
      <c r="M633" s="46">
        <f t="shared" si="36"/>
        <v>0</v>
      </c>
      <c r="N633" s="345"/>
      <c r="O633" s="345"/>
      <c r="P633" s="345"/>
      <c r="Q633" s="345"/>
      <c r="R633" s="345"/>
      <c r="S633" s="345"/>
      <c r="T633" s="345"/>
      <c r="U633" s="345"/>
      <c r="V633" s="345"/>
      <c r="W633" s="345"/>
      <c r="X633" s="345"/>
      <c r="Y633" s="345"/>
      <c r="Z633" s="345"/>
      <c r="AA633" s="345"/>
      <c r="AB633" s="345"/>
      <c r="AC633" s="345"/>
      <c r="AD633" s="83"/>
    </row>
    <row r="634" spans="1:30" ht="18" hidden="1" customHeight="1">
      <c r="A634" s="90"/>
      <c r="B634" s="107"/>
      <c r="C634" s="108"/>
      <c r="D634" s="105"/>
      <c r="E634" s="43"/>
      <c r="F634" s="44"/>
      <c r="G634" s="69"/>
      <c r="H634" s="70"/>
      <c r="I634" s="79"/>
      <c r="J634" s="106"/>
      <c r="K634" s="87">
        <f t="shared" si="34"/>
        <v>0</v>
      </c>
      <c r="L634" s="87">
        <f t="shared" si="35"/>
        <v>0</v>
      </c>
      <c r="M634" s="46">
        <f t="shared" si="36"/>
        <v>0</v>
      </c>
      <c r="N634" s="345"/>
      <c r="O634" s="345"/>
      <c r="P634" s="345"/>
      <c r="Q634" s="345"/>
      <c r="R634" s="345"/>
      <c r="S634" s="345"/>
      <c r="T634" s="345"/>
      <c r="U634" s="345"/>
      <c r="V634" s="345"/>
      <c r="W634" s="345"/>
      <c r="X634" s="345"/>
      <c r="Y634" s="345"/>
      <c r="Z634" s="345"/>
      <c r="AA634" s="345"/>
      <c r="AB634" s="345"/>
      <c r="AC634" s="345"/>
      <c r="AD634" s="83"/>
    </row>
    <row r="635" spans="1:30" ht="18" hidden="1" customHeight="1">
      <c r="A635" s="90"/>
      <c r="B635" s="107"/>
      <c r="C635" s="108"/>
      <c r="D635" s="105"/>
      <c r="E635" s="43"/>
      <c r="F635" s="44"/>
      <c r="G635" s="69"/>
      <c r="H635" s="70"/>
      <c r="I635" s="79"/>
      <c r="J635" s="106"/>
      <c r="K635" s="87">
        <f t="shared" si="34"/>
        <v>0</v>
      </c>
      <c r="L635" s="87">
        <f t="shared" si="35"/>
        <v>0</v>
      </c>
      <c r="M635" s="46">
        <f t="shared" si="36"/>
        <v>0</v>
      </c>
      <c r="N635" s="345"/>
      <c r="O635" s="345"/>
      <c r="P635" s="345"/>
      <c r="Q635" s="345"/>
      <c r="R635" s="345"/>
      <c r="S635" s="345"/>
      <c r="T635" s="345"/>
      <c r="U635" s="345"/>
      <c r="V635" s="345"/>
      <c r="W635" s="345"/>
      <c r="X635" s="345"/>
      <c r="Y635" s="345"/>
      <c r="Z635" s="345"/>
      <c r="AA635" s="345"/>
      <c r="AB635" s="345"/>
      <c r="AC635" s="345"/>
      <c r="AD635" s="83"/>
    </row>
    <row r="636" spans="1:30" ht="18" hidden="1" customHeight="1">
      <c r="A636" s="90"/>
      <c r="B636" s="107"/>
      <c r="C636" s="108"/>
      <c r="D636" s="105"/>
      <c r="E636" s="43"/>
      <c r="F636" s="44"/>
      <c r="G636" s="69"/>
      <c r="H636" s="70"/>
      <c r="I636" s="79"/>
      <c r="J636" s="106"/>
      <c r="K636" s="87">
        <f t="shared" si="34"/>
        <v>0</v>
      </c>
      <c r="L636" s="87">
        <f t="shared" si="35"/>
        <v>0</v>
      </c>
      <c r="M636" s="46">
        <f t="shared" si="36"/>
        <v>0</v>
      </c>
      <c r="N636" s="345"/>
      <c r="O636" s="345"/>
      <c r="P636" s="345"/>
      <c r="Q636" s="345"/>
      <c r="R636" s="345"/>
      <c r="S636" s="345"/>
      <c r="T636" s="345"/>
      <c r="U636" s="345"/>
      <c r="V636" s="345"/>
      <c r="W636" s="345"/>
      <c r="X636" s="345"/>
      <c r="Y636" s="345"/>
      <c r="Z636" s="345"/>
      <c r="AA636" s="345"/>
      <c r="AB636" s="345"/>
      <c r="AC636" s="345"/>
      <c r="AD636" s="83"/>
    </row>
    <row r="637" spans="1:30" s="262" customFormat="1" ht="18" customHeight="1">
      <c r="A637" s="104">
        <v>36</v>
      </c>
      <c r="B637" s="60" t="s">
        <v>529</v>
      </c>
      <c r="C637" s="61"/>
      <c r="D637" s="104"/>
      <c r="E637" s="43" t="s">
        <v>352</v>
      </c>
      <c r="F637" s="44" t="s">
        <v>172</v>
      </c>
      <c r="G637" s="86">
        <v>2</v>
      </c>
      <c r="H637" s="70">
        <v>15</v>
      </c>
      <c r="I637" s="79"/>
      <c r="J637" s="106">
        <v>60</v>
      </c>
      <c r="K637" s="87">
        <f t="shared" ref="K637:K639" si="38">IF(OR(LEFT(E637,2)="ĐA",LEFT(E637,2)="DA",LEFT(E637,5)="Đồ án",LEFT(E637,5)="Đồán ",LEFT(E637,9)="Sinh hoạt",LEFT(E637,9)="sinh hoạt",LEFT(E637,6)="Cố vấn",LEFT(E637,6)="cố vấn",LEFT(E637,4)="cvht",LEFT(E637,4)="CVHT",LEFT(E637,4)="shcn",LEFT(E637,4)="SHCN"),0,(IF(AND(H637&gt;0,J637&gt;0),IF(J637&gt;60,1.3,IF(J637&gt;35,1.2,1)),0)))</f>
        <v>1.2</v>
      </c>
      <c r="L637" s="87">
        <f t="shared" ref="L637:L639" si="39">IF(OR(LEFT(E637,2)="ĐA",LEFT(E637,2)="DA",LEFT(E637,5)="Đồ án",LEFT(E637,5)="Đồán "),0,IF(AND(J637&gt;0,I637&gt;0),IF(AND(OR(LEFT(E637,4)="GDQP",LEFT(E637,4)="gdqp",LEFT(E637,19)="Giáo dục quốc phòng"),J637&gt;50),1.3,IF(J637&gt;35,1.2,IF(J637&gt;29,1.1,1))),0))</f>
        <v>0</v>
      </c>
      <c r="M637" s="46">
        <f t="shared" ref="M637:M639" si="40">ROUND(IF(OR(LEFT(E637,2)="ĐA",LEFT(E637,2)="DA",LEFT(E637,5)="Đồ án",LEFT(E637,5)="Đồán "),J637*0.5,(IF(H637&gt;0,H637*K637,"0")+IF(I637&gt;0,(I637*0.75)*L637,"0"))),1)</f>
        <v>18</v>
      </c>
      <c r="N637" s="349"/>
      <c r="O637" s="351"/>
      <c r="P637" s="353">
        <f>SUM(M637:N646)</f>
        <v>67.599999999999994</v>
      </c>
      <c r="Q637" s="351"/>
      <c r="R637" s="353"/>
      <c r="S637" s="347"/>
      <c r="T637" s="351"/>
      <c r="U637" s="347"/>
      <c r="V637" s="351"/>
      <c r="W637" s="267"/>
      <c r="X637" s="351"/>
      <c r="Y637" s="353"/>
      <c r="Z637" s="392"/>
      <c r="AA637" s="392"/>
      <c r="AB637" s="393"/>
      <c r="AC637" s="398">
        <f>P637</f>
        <v>67.599999999999994</v>
      </c>
      <c r="AD637" s="83"/>
    </row>
    <row r="638" spans="1:30" s="262" customFormat="1" ht="18" customHeight="1">
      <c r="A638" s="121"/>
      <c r="B638" s="107"/>
      <c r="C638" s="108"/>
      <c r="D638" s="105"/>
      <c r="E638" s="43" t="s">
        <v>360</v>
      </c>
      <c r="F638" s="44" t="s">
        <v>172</v>
      </c>
      <c r="G638" s="270">
        <v>2</v>
      </c>
      <c r="H638" s="70"/>
      <c r="I638" s="79">
        <v>30</v>
      </c>
      <c r="J638" s="106">
        <v>30</v>
      </c>
      <c r="K638" s="87">
        <f t="shared" si="38"/>
        <v>0</v>
      </c>
      <c r="L638" s="87">
        <f t="shared" si="39"/>
        <v>1.1000000000000001</v>
      </c>
      <c r="M638" s="46">
        <f t="shared" si="40"/>
        <v>24.8</v>
      </c>
      <c r="N638" s="350"/>
      <c r="O638" s="352"/>
      <c r="P638" s="354"/>
      <c r="Q638" s="352"/>
      <c r="R638" s="354"/>
      <c r="S638" s="348"/>
      <c r="T638" s="345"/>
      <c r="U638" s="348"/>
      <c r="V638" s="345"/>
      <c r="W638" s="268"/>
      <c r="X638" s="345"/>
      <c r="Y638" s="345"/>
      <c r="Z638" s="345"/>
      <c r="AA638" s="345"/>
      <c r="AB638" s="345"/>
      <c r="AC638" s="345"/>
      <c r="AD638" s="83"/>
    </row>
    <row r="639" spans="1:30" s="262" customFormat="1" ht="18" customHeight="1">
      <c r="A639" s="121"/>
      <c r="B639" s="107"/>
      <c r="C639" s="108"/>
      <c r="D639" s="105"/>
      <c r="E639" s="43" t="s">
        <v>361</v>
      </c>
      <c r="F639" s="44" t="s">
        <v>172</v>
      </c>
      <c r="G639" s="270">
        <v>2</v>
      </c>
      <c r="H639" s="70"/>
      <c r="I639" s="79">
        <v>30</v>
      </c>
      <c r="J639" s="106">
        <v>30</v>
      </c>
      <c r="K639" s="87">
        <f t="shared" si="38"/>
        <v>0</v>
      </c>
      <c r="L639" s="87">
        <f t="shared" si="39"/>
        <v>1.1000000000000001</v>
      </c>
      <c r="M639" s="46">
        <f t="shared" si="40"/>
        <v>24.8</v>
      </c>
      <c r="N639" s="350"/>
      <c r="O639" s="352"/>
      <c r="P639" s="354"/>
      <c r="Q639" s="352"/>
      <c r="R639" s="354"/>
      <c r="S639" s="348"/>
      <c r="T639" s="345"/>
      <c r="U639" s="348"/>
      <c r="V639" s="345"/>
      <c r="W639" s="268"/>
      <c r="X639" s="345"/>
      <c r="Y639" s="345"/>
      <c r="Z639" s="345"/>
      <c r="AA639" s="345"/>
      <c r="AB639" s="345"/>
      <c r="AC639" s="345"/>
      <c r="AD639" s="83"/>
    </row>
    <row r="640" spans="1:30" s="262" customFormat="1" ht="18" hidden="1" customHeight="1">
      <c r="A640" s="121"/>
      <c r="B640" s="107"/>
      <c r="C640" s="108"/>
      <c r="D640" s="105"/>
      <c r="E640" s="43"/>
      <c r="F640" s="44"/>
      <c r="G640" s="270"/>
      <c r="H640" s="70"/>
      <c r="I640" s="79"/>
      <c r="J640" s="106"/>
      <c r="K640" s="87"/>
      <c r="L640" s="87"/>
      <c r="M640" s="46"/>
      <c r="N640" s="350"/>
      <c r="O640" s="352"/>
      <c r="P640" s="354"/>
      <c r="Q640" s="352"/>
      <c r="R640" s="354"/>
      <c r="S640" s="348"/>
      <c r="T640" s="345"/>
      <c r="U640" s="348"/>
      <c r="V640" s="345"/>
      <c r="W640" s="268"/>
      <c r="X640" s="345"/>
      <c r="Y640" s="345"/>
      <c r="Z640" s="345"/>
      <c r="AA640" s="345"/>
      <c r="AB640" s="345"/>
      <c r="AC640" s="345"/>
      <c r="AD640" s="83"/>
    </row>
    <row r="641" spans="1:16384" s="262" customFormat="1" ht="18" hidden="1" customHeight="1">
      <c r="A641" s="121"/>
      <c r="B641" s="107"/>
      <c r="C641" s="108"/>
      <c r="D641" s="105"/>
      <c r="E641" s="43"/>
      <c r="F641" s="44"/>
      <c r="G641" s="270"/>
      <c r="H641" s="70"/>
      <c r="I641" s="79"/>
      <c r="J641" s="106"/>
      <c r="K641" s="87"/>
      <c r="L641" s="87"/>
      <c r="M641" s="46"/>
      <c r="N641" s="350"/>
      <c r="O641" s="352"/>
      <c r="P641" s="354"/>
      <c r="Q641" s="352"/>
      <c r="R641" s="354"/>
      <c r="S641" s="348"/>
      <c r="T641" s="355"/>
      <c r="U641" s="348"/>
      <c r="V641" s="355"/>
      <c r="W641" s="268"/>
      <c r="X641" s="355"/>
      <c r="Y641" s="355"/>
      <c r="Z641" s="355"/>
      <c r="AA641" s="355"/>
      <c r="AB641" s="355"/>
      <c r="AC641" s="355"/>
      <c r="AD641" s="83"/>
    </row>
    <row r="642" spans="1:16384" s="262" customFormat="1" ht="18" hidden="1" customHeight="1">
      <c r="A642" s="121"/>
      <c r="B642" s="107"/>
      <c r="C642" s="108"/>
      <c r="D642" s="105"/>
      <c r="E642" s="43"/>
      <c r="F642" s="44"/>
      <c r="G642" s="270"/>
      <c r="H642" s="70"/>
      <c r="I642" s="79"/>
      <c r="J642" s="106"/>
      <c r="K642" s="87"/>
      <c r="L642" s="87"/>
      <c r="M642" s="46"/>
      <c r="N642" s="350"/>
      <c r="O642" s="352"/>
      <c r="P642" s="354"/>
      <c r="Q642" s="352"/>
      <c r="R642" s="354"/>
      <c r="S642" s="348"/>
      <c r="T642" s="345"/>
      <c r="U642" s="348"/>
      <c r="V642" s="345"/>
      <c r="W642" s="268"/>
      <c r="X642" s="345"/>
      <c r="Y642" s="345"/>
      <c r="Z642" s="345"/>
      <c r="AA642" s="345"/>
      <c r="AB642" s="345"/>
      <c r="AC642" s="345"/>
      <c r="AD642" s="83"/>
    </row>
    <row r="643" spans="1:16384" s="262" customFormat="1" ht="18" hidden="1" customHeight="1">
      <c r="A643" s="121"/>
      <c r="B643" s="107"/>
      <c r="C643" s="108"/>
      <c r="D643" s="105"/>
      <c r="E643" s="43"/>
      <c r="F643" s="44"/>
      <c r="G643" s="270"/>
      <c r="H643" s="70"/>
      <c r="I643" s="79"/>
      <c r="J643" s="106"/>
      <c r="K643" s="87"/>
      <c r="L643" s="87"/>
      <c r="M643" s="46"/>
      <c r="N643" s="350"/>
      <c r="O643" s="352"/>
      <c r="P643" s="354"/>
      <c r="Q643" s="352"/>
      <c r="R643" s="354"/>
      <c r="S643" s="348"/>
      <c r="T643" s="345"/>
      <c r="U643" s="348"/>
      <c r="V643" s="345"/>
      <c r="W643" s="268"/>
      <c r="X643" s="345"/>
      <c r="Y643" s="345"/>
      <c r="Z643" s="345"/>
      <c r="AA643" s="345"/>
      <c r="AB643" s="345"/>
      <c r="AC643" s="345"/>
      <c r="AD643" s="83"/>
    </row>
    <row r="644" spans="1:16384" s="262" customFormat="1" ht="18" hidden="1" customHeight="1">
      <c r="A644" s="121"/>
      <c r="B644" s="107"/>
      <c r="C644" s="108"/>
      <c r="D644" s="105"/>
      <c r="E644" s="43"/>
      <c r="F644" s="44"/>
      <c r="G644" s="270"/>
      <c r="H644" s="70"/>
      <c r="I644" s="79"/>
      <c r="J644" s="106"/>
      <c r="K644" s="87"/>
      <c r="L644" s="87"/>
      <c r="M644" s="46"/>
      <c r="N644" s="350"/>
      <c r="O644" s="352"/>
      <c r="P644" s="354"/>
      <c r="Q644" s="352"/>
      <c r="R644" s="354"/>
      <c r="S644" s="348"/>
      <c r="T644" s="345"/>
      <c r="U644" s="348"/>
      <c r="V644" s="345"/>
      <c r="W644" s="268"/>
      <c r="X644" s="345"/>
      <c r="Y644" s="345"/>
      <c r="Z644" s="345"/>
      <c r="AA644" s="345"/>
      <c r="AB644" s="345"/>
      <c r="AC644" s="345"/>
      <c r="AD644" s="83"/>
    </row>
    <row r="645" spans="1:16384" s="262" customFormat="1" ht="18" hidden="1" customHeight="1">
      <c r="A645" s="121"/>
      <c r="B645" s="107"/>
      <c r="C645" s="108"/>
      <c r="D645" s="105"/>
      <c r="E645" s="43"/>
      <c r="F645" s="44"/>
      <c r="G645" s="270"/>
      <c r="H645" s="70"/>
      <c r="I645" s="79"/>
      <c r="J645" s="106"/>
      <c r="K645" s="87"/>
      <c r="L645" s="87"/>
      <c r="M645" s="46"/>
      <c r="N645" s="350"/>
      <c r="O645" s="352"/>
      <c r="P645" s="354"/>
      <c r="Q645" s="352"/>
      <c r="R645" s="354"/>
      <c r="S645" s="348"/>
      <c r="T645" s="345"/>
      <c r="U645" s="348"/>
      <c r="V645" s="345"/>
      <c r="W645" s="268"/>
      <c r="X645" s="345"/>
      <c r="Y645" s="345"/>
      <c r="Z645" s="345"/>
      <c r="AA645" s="345"/>
      <c r="AB645" s="345"/>
      <c r="AC645" s="345"/>
      <c r="AD645" s="83"/>
    </row>
    <row r="646" spans="1:16384" s="262" customFormat="1" ht="18" hidden="1" customHeight="1">
      <c r="A646" s="121"/>
      <c r="B646" s="107"/>
      <c r="C646" s="108"/>
      <c r="D646" s="105"/>
      <c r="E646" s="43"/>
      <c r="F646" s="44"/>
      <c r="G646" s="270"/>
      <c r="H646" s="70"/>
      <c r="I646" s="79"/>
      <c r="J646" s="106"/>
      <c r="K646" s="87"/>
      <c r="L646" s="87"/>
      <c r="M646" s="46"/>
      <c r="N646" s="350"/>
      <c r="O646" s="352"/>
      <c r="P646" s="354"/>
      <c r="Q646" s="352"/>
      <c r="R646" s="354"/>
      <c r="S646" s="348"/>
      <c r="T646" s="345"/>
      <c r="U646" s="348"/>
      <c r="V646" s="345"/>
      <c r="W646" s="268"/>
      <c r="X646" s="345"/>
      <c r="Y646" s="345"/>
      <c r="Z646" s="345"/>
      <c r="AA646" s="345"/>
      <c r="AB646" s="345"/>
      <c r="AC646" s="345"/>
      <c r="AD646" s="83"/>
    </row>
    <row r="647" spans="1:16384" s="258" customFormat="1" ht="18" customHeight="1">
      <c r="A647" s="104">
        <v>36</v>
      </c>
      <c r="B647" s="60" t="s">
        <v>522</v>
      </c>
      <c r="C647" s="61"/>
      <c r="D647" s="104"/>
      <c r="E647" s="60" t="s">
        <v>329</v>
      </c>
      <c r="F647" s="61" t="s">
        <v>350</v>
      </c>
      <c r="G647" s="104">
        <v>1</v>
      </c>
      <c r="H647" s="60">
        <v>30</v>
      </c>
      <c r="I647" s="61">
        <v>0</v>
      </c>
      <c r="J647" s="104">
        <v>40</v>
      </c>
      <c r="K647" s="87">
        <f t="shared" si="34"/>
        <v>1.2</v>
      </c>
      <c r="L647" s="87">
        <f t="shared" si="35"/>
        <v>0</v>
      </c>
      <c r="M647" s="46">
        <f t="shared" si="36"/>
        <v>36</v>
      </c>
      <c r="N647" s="349"/>
      <c r="O647" s="351"/>
      <c r="P647" s="353">
        <v>108</v>
      </c>
      <c r="Q647" s="351"/>
      <c r="R647" s="353"/>
      <c r="S647" s="347"/>
      <c r="T647" s="351"/>
      <c r="U647" s="347"/>
      <c r="V647" s="351"/>
      <c r="W647" s="259"/>
      <c r="X647" s="351"/>
      <c r="Y647" s="353"/>
      <c r="Z647" s="392"/>
      <c r="AA647" s="392"/>
      <c r="AB647" s="393"/>
      <c r="AC647" s="398">
        <f>P647</f>
        <v>108</v>
      </c>
      <c r="AD647" s="61"/>
      <c r="AE647" s="104"/>
      <c r="AF647" s="60"/>
      <c r="AG647" s="61"/>
      <c r="AH647" s="104"/>
      <c r="AI647" s="60"/>
      <c r="AJ647" s="61"/>
      <c r="AK647" s="104"/>
      <c r="AL647" s="60"/>
      <c r="AM647" s="61"/>
      <c r="AN647" s="104"/>
      <c r="AO647" s="60"/>
      <c r="AP647" s="61"/>
      <c r="AQ647" s="104"/>
      <c r="AR647" s="60"/>
      <c r="AS647" s="61"/>
      <c r="AT647" s="104"/>
      <c r="AU647" s="60"/>
      <c r="AV647" s="61"/>
      <c r="AW647" s="104"/>
      <c r="AX647" s="60"/>
      <c r="AY647" s="61"/>
      <c r="AZ647" s="104"/>
      <c r="BA647" s="60"/>
      <c r="BB647" s="61"/>
      <c r="BC647" s="104"/>
      <c r="BD647" s="60"/>
      <c r="BE647" s="61"/>
      <c r="BF647" s="104"/>
      <c r="BG647" s="60"/>
      <c r="BH647" s="61"/>
      <c r="BI647" s="104"/>
      <c r="BJ647" s="60"/>
      <c r="BK647" s="61"/>
      <c r="BL647" s="104"/>
      <c r="BM647" s="60"/>
      <c r="BN647" s="61"/>
      <c r="BO647" s="104"/>
      <c r="BP647" s="60"/>
      <c r="BQ647" s="61"/>
      <c r="BR647" s="104"/>
      <c r="BS647" s="60"/>
      <c r="BT647" s="61"/>
      <c r="BU647" s="104"/>
      <c r="BV647" s="60"/>
      <c r="BW647" s="61"/>
      <c r="BX647" s="104"/>
      <c r="BY647" s="60"/>
      <c r="BZ647" s="61"/>
      <c r="CA647" s="104"/>
      <c r="CB647" s="60"/>
      <c r="CC647" s="61"/>
      <c r="CD647" s="104"/>
      <c r="CE647" s="60"/>
      <c r="CF647" s="61"/>
      <c r="CG647" s="104"/>
      <c r="CH647" s="60"/>
      <c r="CI647" s="61"/>
      <c r="CJ647" s="104"/>
      <c r="CK647" s="60"/>
      <c r="CL647" s="61"/>
      <c r="CM647" s="104"/>
      <c r="CN647" s="60"/>
      <c r="CO647" s="61"/>
      <c r="CP647" s="104"/>
      <c r="CQ647" s="60"/>
      <c r="CR647" s="61"/>
      <c r="CS647" s="104"/>
      <c r="CT647" s="60"/>
      <c r="CU647" s="61"/>
      <c r="CV647" s="104"/>
      <c r="CW647" s="60"/>
      <c r="CX647" s="61"/>
      <c r="CY647" s="104"/>
      <c r="CZ647" s="60"/>
      <c r="DA647" s="61"/>
      <c r="DB647" s="104"/>
      <c r="DC647" s="60"/>
      <c r="DD647" s="61"/>
      <c r="DE647" s="104"/>
      <c r="DF647" s="60"/>
      <c r="DG647" s="61"/>
      <c r="DH647" s="104"/>
      <c r="DI647" s="60"/>
      <c r="DJ647" s="61"/>
      <c r="DK647" s="104"/>
      <c r="DL647" s="60"/>
      <c r="DM647" s="61"/>
      <c r="DN647" s="104"/>
      <c r="DO647" s="60"/>
      <c r="DP647" s="61"/>
      <c r="DQ647" s="104"/>
      <c r="DR647" s="60"/>
      <c r="DS647" s="61"/>
      <c r="DT647" s="104"/>
      <c r="DU647" s="60"/>
      <c r="DV647" s="61"/>
      <c r="DW647" s="104"/>
      <c r="DX647" s="60"/>
      <c r="DY647" s="61"/>
      <c r="DZ647" s="104"/>
      <c r="EA647" s="60"/>
      <c r="EB647" s="61"/>
      <c r="EC647" s="104"/>
      <c r="ED647" s="60"/>
      <c r="EE647" s="61"/>
      <c r="EF647" s="104"/>
      <c r="EG647" s="60"/>
      <c r="EH647" s="61"/>
      <c r="EI647" s="104"/>
      <c r="EJ647" s="60"/>
      <c r="EK647" s="61"/>
      <c r="EL647" s="104"/>
      <c r="EM647" s="60"/>
      <c r="EN647" s="61"/>
      <c r="EO647" s="104"/>
      <c r="EP647" s="60"/>
      <c r="EQ647" s="61"/>
      <c r="ER647" s="104"/>
      <c r="ES647" s="60"/>
      <c r="ET647" s="61"/>
      <c r="EU647" s="104"/>
      <c r="EV647" s="60"/>
      <c r="EW647" s="61"/>
      <c r="EX647" s="104"/>
      <c r="EY647" s="60"/>
      <c r="EZ647" s="61"/>
      <c r="FA647" s="104"/>
      <c r="FB647" s="60"/>
      <c r="FC647" s="61"/>
      <c r="FD647" s="104"/>
      <c r="FE647" s="60"/>
      <c r="FF647" s="61"/>
      <c r="FG647" s="104"/>
      <c r="FH647" s="60"/>
      <c r="FI647" s="61"/>
      <c r="FJ647" s="104"/>
      <c r="FK647" s="60"/>
      <c r="FL647" s="61"/>
      <c r="FM647" s="104"/>
      <c r="FN647" s="60"/>
      <c r="FO647" s="61"/>
      <c r="FP647" s="104"/>
      <c r="FQ647" s="60"/>
      <c r="FR647" s="61"/>
      <c r="FS647" s="104"/>
      <c r="FT647" s="60"/>
      <c r="FU647" s="61"/>
      <c r="FV647" s="104"/>
      <c r="FW647" s="60"/>
      <c r="FX647" s="61"/>
      <c r="FY647" s="104"/>
      <c r="FZ647" s="60"/>
      <c r="GA647" s="61"/>
      <c r="GB647" s="104"/>
      <c r="GC647" s="60"/>
      <c r="GD647" s="61"/>
      <c r="GE647" s="104"/>
      <c r="GF647" s="60"/>
      <c r="GG647" s="61"/>
      <c r="GH647" s="104"/>
      <c r="GI647" s="60"/>
      <c r="GJ647" s="61"/>
      <c r="GK647" s="104"/>
      <c r="GL647" s="60"/>
      <c r="GM647" s="61"/>
      <c r="GN647" s="104"/>
      <c r="GO647" s="60"/>
      <c r="GP647" s="61"/>
      <c r="GQ647" s="104"/>
      <c r="GR647" s="60"/>
      <c r="GS647" s="61"/>
      <c r="GT647" s="104"/>
      <c r="GU647" s="60"/>
      <c r="GV647" s="61"/>
      <c r="GW647" s="104"/>
      <c r="GX647" s="60"/>
      <c r="GY647" s="61"/>
      <c r="GZ647" s="104"/>
      <c r="HA647" s="60"/>
      <c r="HB647" s="61"/>
      <c r="HC647" s="104"/>
      <c r="HD647" s="60"/>
      <c r="HE647" s="61"/>
      <c r="HF647" s="104"/>
      <c r="HG647" s="60"/>
      <c r="HH647" s="61"/>
      <c r="HI647" s="104"/>
      <c r="HJ647" s="60"/>
      <c r="HK647" s="61"/>
      <c r="HL647" s="104"/>
      <c r="HM647" s="60"/>
      <c r="HN647" s="61"/>
      <c r="HO647" s="104"/>
      <c r="HP647" s="60"/>
      <c r="HQ647" s="61"/>
      <c r="HR647" s="104"/>
      <c r="HS647" s="60"/>
      <c r="HT647" s="61"/>
      <c r="HU647" s="104"/>
      <c r="HV647" s="60"/>
      <c r="HW647" s="61"/>
      <c r="HX647" s="104"/>
      <c r="HY647" s="60"/>
      <c r="HZ647" s="61"/>
      <c r="IA647" s="104"/>
      <c r="IB647" s="60"/>
      <c r="IC647" s="61"/>
      <c r="ID647" s="104"/>
      <c r="IE647" s="60"/>
      <c r="IF647" s="61"/>
      <c r="IG647" s="104"/>
      <c r="IH647" s="60"/>
      <c r="II647" s="61"/>
      <c r="IJ647" s="104"/>
      <c r="IK647" s="60"/>
      <c r="IL647" s="61"/>
      <c r="IM647" s="104"/>
      <c r="IN647" s="60"/>
      <c r="IO647" s="61"/>
      <c r="IP647" s="104"/>
      <c r="IQ647" s="60"/>
      <c r="IR647" s="61"/>
      <c r="IS647" s="104"/>
      <c r="IT647" s="60"/>
      <c r="IU647" s="61"/>
      <c r="IV647" s="104"/>
      <c r="IW647" s="60"/>
      <c r="IX647" s="61"/>
      <c r="IY647" s="104"/>
      <c r="IZ647" s="60"/>
      <c r="JA647" s="61"/>
      <c r="JB647" s="104"/>
      <c r="JC647" s="60"/>
      <c r="JD647" s="61"/>
      <c r="JE647" s="104"/>
      <c r="JF647" s="60"/>
      <c r="JG647" s="61"/>
      <c r="JH647" s="104"/>
      <c r="JI647" s="60"/>
      <c r="JJ647" s="61"/>
      <c r="JK647" s="104"/>
      <c r="JL647" s="60"/>
      <c r="JM647" s="61"/>
      <c r="JN647" s="104"/>
      <c r="JO647" s="60"/>
      <c r="JP647" s="61"/>
      <c r="JQ647" s="104"/>
      <c r="JR647" s="60"/>
      <c r="JS647" s="61"/>
      <c r="JT647" s="104"/>
      <c r="JU647" s="60"/>
      <c r="JV647" s="61"/>
      <c r="JW647" s="104"/>
      <c r="JX647" s="60"/>
      <c r="JY647" s="61"/>
      <c r="JZ647" s="104"/>
      <c r="KA647" s="60"/>
      <c r="KB647" s="61"/>
      <c r="KC647" s="104"/>
      <c r="KD647" s="60"/>
      <c r="KE647" s="61"/>
      <c r="KF647" s="104"/>
      <c r="KG647" s="60"/>
      <c r="KH647" s="61"/>
      <c r="KI647" s="104"/>
      <c r="KJ647" s="60"/>
      <c r="KK647" s="61"/>
      <c r="KL647" s="104"/>
      <c r="KM647" s="60"/>
      <c r="KN647" s="61"/>
      <c r="KO647" s="104"/>
      <c r="KP647" s="60"/>
      <c r="KQ647" s="61"/>
      <c r="KR647" s="104"/>
      <c r="KS647" s="60"/>
      <c r="KT647" s="61"/>
      <c r="KU647" s="104"/>
      <c r="KV647" s="60"/>
      <c r="KW647" s="61"/>
      <c r="KX647" s="104"/>
      <c r="KY647" s="60"/>
      <c r="KZ647" s="61"/>
      <c r="LA647" s="104"/>
      <c r="LB647" s="60"/>
      <c r="LC647" s="61"/>
      <c r="LD647" s="104"/>
      <c r="LE647" s="60"/>
      <c r="LF647" s="61"/>
      <c r="LG647" s="104"/>
      <c r="LH647" s="60"/>
      <c r="LI647" s="61"/>
      <c r="LJ647" s="104"/>
      <c r="LK647" s="60"/>
      <c r="LL647" s="61"/>
      <c r="LM647" s="104"/>
      <c r="LN647" s="60"/>
      <c r="LO647" s="61"/>
      <c r="LP647" s="104"/>
      <c r="LQ647" s="60"/>
      <c r="LR647" s="61"/>
      <c r="LS647" s="104"/>
      <c r="LT647" s="60"/>
      <c r="LU647" s="61"/>
      <c r="LV647" s="104"/>
      <c r="LW647" s="60"/>
      <c r="LX647" s="61"/>
      <c r="LY647" s="104"/>
      <c r="LZ647" s="60"/>
      <c r="MA647" s="61"/>
      <c r="MB647" s="104"/>
      <c r="MC647" s="60"/>
      <c r="MD647" s="61"/>
      <c r="ME647" s="104"/>
      <c r="MF647" s="60"/>
      <c r="MG647" s="61"/>
      <c r="MH647" s="104"/>
      <c r="MI647" s="60"/>
      <c r="MJ647" s="61"/>
      <c r="MK647" s="104"/>
      <c r="ML647" s="60"/>
      <c r="MM647" s="61"/>
      <c r="MN647" s="104"/>
      <c r="MO647" s="60"/>
      <c r="MP647" s="61"/>
      <c r="MQ647" s="104"/>
      <c r="MR647" s="60"/>
      <c r="MS647" s="61"/>
      <c r="MT647" s="104"/>
      <c r="MU647" s="60"/>
      <c r="MV647" s="61"/>
      <c r="MW647" s="104"/>
      <c r="MX647" s="60"/>
      <c r="MY647" s="61"/>
      <c r="MZ647" s="104"/>
      <c r="NA647" s="60"/>
      <c r="NB647" s="61"/>
      <c r="NC647" s="104"/>
      <c r="ND647" s="60"/>
      <c r="NE647" s="61"/>
      <c r="NF647" s="104"/>
      <c r="NG647" s="60"/>
      <c r="NH647" s="61"/>
      <c r="NI647" s="104"/>
      <c r="NJ647" s="60"/>
      <c r="NK647" s="61"/>
      <c r="NL647" s="104"/>
      <c r="NM647" s="60"/>
      <c r="NN647" s="61"/>
      <c r="NO647" s="104"/>
      <c r="NP647" s="60"/>
      <c r="NQ647" s="61"/>
      <c r="NR647" s="104"/>
      <c r="NS647" s="60"/>
      <c r="NT647" s="61"/>
      <c r="NU647" s="104"/>
      <c r="NV647" s="60"/>
      <c r="NW647" s="61"/>
      <c r="NX647" s="104"/>
      <c r="NY647" s="60"/>
      <c r="NZ647" s="61"/>
      <c r="OA647" s="104"/>
      <c r="OB647" s="60"/>
      <c r="OC647" s="61"/>
      <c r="OD647" s="104"/>
      <c r="OE647" s="60"/>
      <c r="OF647" s="61"/>
      <c r="OG647" s="104"/>
      <c r="OH647" s="60"/>
      <c r="OI647" s="61"/>
      <c r="OJ647" s="104"/>
      <c r="OK647" s="60"/>
      <c r="OL647" s="61"/>
      <c r="OM647" s="104"/>
      <c r="ON647" s="60"/>
      <c r="OO647" s="61"/>
      <c r="OP647" s="104"/>
      <c r="OQ647" s="60"/>
      <c r="OR647" s="61"/>
      <c r="OS647" s="104"/>
      <c r="OT647" s="60"/>
      <c r="OU647" s="61"/>
      <c r="OV647" s="104"/>
      <c r="OW647" s="60"/>
      <c r="OX647" s="61"/>
      <c r="OY647" s="104"/>
      <c r="OZ647" s="60"/>
      <c r="PA647" s="61"/>
      <c r="PB647" s="104"/>
      <c r="PC647" s="60"/>
      <c r="PD647" s="61"/>
      <c r="PE647" s="104"/>
      <c r="PF647" s="60"/>
      <c r="PG647" s="61"/>
      <c r="PH647" s="104"/>
      <c r="PI647" s="60"/>
      <c r="PJ647" s="61"/>
      <c r="PK647" s="104"/>
      <c r="PL647" s="60"/>
      <c r="PM647" s="61"/>
      <c r="PN647" s="104"/>
      <c r="PO647" s="60"/>
      <c r="PP647" s="61"/>
      <c r="PQ647" s="104"/>
      <c r="PR647" s="60"/>
      <c r="PS647" s="61"/>
      <c r="PT647" s="104"/>
      <c r="PU647" s="60"/>
      <c r="PV647" s="61"/>
      <c r="PW647" s="104"/>
      <c r="PX647" s="60"/>
      <c r="PY647" s="61"/>
      <c r="PZ647" s="104"/>
      <c r="QA647" s="60"/>
      <c r="QB647" s="61"/>
      <c r="QC647" s="104"/>
      <c r="QD647" s="60"/>
      <c r="QE647" s="61"/>
      <c r="QF647" s="104"/>
      <c r="QG647" s="60"/>
      <c r="QH647" s="61"/>
      <c r="QI647" s="104"/>
      <c r="QJ647" s="60"/>
      <c r="QK647" s="61"/>
      <c r="QL647" s="104"/>
      <c r="QM647" s="60"/>
      <c r="QN647" s="61"/>
      <c r="QO647" s="104"/>
      <c r="QP647" s="60"/>
      <c r="QQ647" s="61"/>
      <c r="QR647" s="104"/>
      <c r="QS647" s="60"/>
      <c r="QT647" s="61"/>
      <c r="QU647" s="104"/>
      <c r="QV647" s="60"/>
      <c r="QW647" s="61"/>
      <c r="QX647" s="104"/>
      <c r="QY647" s="60"/>
      <c r="QZ647" s="61"/>
      <c r="RA647" s="104"/>
      <c r="RB647" s="60"/>
      <c r="RC647" s="61"/>
      <c r="RD647" s="104"/>
      <c r="RE647" s="60"/>
      <c r="RF647" s="61"/>
      <c r="RG647" s="104"/>
      <c r="RH647" s="60"/>
      <c r="RI647" s="61"/>
      <c r="RJ647" s="104"/>
      <c r="RK647" s="60"/>
      <c r="RL647" s="61"/>
      <c r="RM647" s="104"/>
      <c r="RN647" s="60"/>
      <c r="RO647" s="61"/>
      <c r="RP647" s="104"/>
      <c r="RQ647" s="60"/>
      <c r="RR647" s="61"/>
      <c r="RS647" s="104"/>
      <c r="RT647" s="60"/>
      <c r="RU647" s="61"/>
      <c r="RV647" s="104"/>
      <c r="RW647" s="60"/>
      <c r="RX647" s="61"/>
      <c r="RY647" s="104"/>
      <c r="RZ647" s="60"/>
      <c r="SA647" s="61"/>
      <c r="SB647" s="104"/>
      <c r="SC647" s="60"/>
      <c r="SD647" s="61"/>
      <c r="SE647" s="104"/>
      <c r="SF647" s="60"/>
      <c r="SG647" s="61"/>
      <c r="SH647" s="104"/>
      <c r="SI647" s="60"/>
      <c r="SJ647" s="61"/>
      <c r="SK647" s="104"/>
      <c r="SL647" s="60"/>
      <c r="SM647" s="61"/>
      <c r="SN647" s="104"/>
      <c r="SO647" s="60"/>
      <c r="SP647" s="61"/>
      <c r="SQ647" s="104"/>
      <c r="SR647" s="60"/>
      <c r="SS647" s="61"/>
      <c r="ST647" s="104"/>
      <c r="SU647" s="60"/>
      <c r="SV647" s="61"/>
      <c r="SW647" s="104"/>
      <c r="SX647" s="60"/>
      <c r="SY647" s="61"/>
      <c r="SZ647" s="104"/>
      <c r="TA647" s="60"/>
      <c r="TB647" s="61"/>
      <c r="TC647" s="104"/>
      <c r="TD647" s="60"/>
      <c r="TE647" s="61"/>
      <c r="TF647" s="104"/>
      <c r="TG647" s="60"/>
      <c r="TH647" s="61"/>
      <c r="TI647" s="104"/>
      <c r="TJ647" s="60"/>
      <c r="TK647" s="61"/>
      <c r="TL647" s="104"/>
      <c r="TM647" s="60"/>
      <c r="TN647" s="61"/>
      <c r="TO647" s="104"/>
      <c r="TP647" s="60"/>
      <c r="TQ647" s="61"/>
      <c r="TR647" s="104"/>
      <c r="TS647" s="60"/>
      <c r="TT647" s="61"/>
      <c r="TU647" s="104"/>
      <c r="TV647" s="60"/>
      <c r="TW647" s="61"/>
      <c r="TX647" s="104"/>
      <c r="TY647" s="60"/>
      <c r="TZ647" s="61"/>
      <c r="UA647" s="104"/>
      <c r="UB647" s="60"/>
      <c r="UC647" s="61"/>
      <c r="UD647" s="104"/>
      <c r="UE647" s="60"/>
      <c r="UF647" s="61"/>
      <c r="UG647" s="104"/>
      <c r="UH647" s="60"/>
      <c r="UI647" s="61"/>
      <c r="UJ647" s="104"/>
      <c r="UK647" s="60"/>
      <c r="UL647" s="61"/>
      <c r="UM647" s="104"/>
      <c r="UN647" s="60"/>
      <c r="UO647" s="61"/>
      <c r="UP647" s="104"/>
      <c r="UQ647" s="60"/>
      <c r="UR647" s="61"/>
      <c r="US647" s="104"/>
      <c r="UT647" s="60"/>
      <c r="UU647" s="61"/>
      <c r="UV647" s="104"/>
      <c r="UW647" s="60"/>
      <c r="UX647" s="61"/>
      <c r="UY647" s="104"/>
      <c r="UZ647" s="60"/>
      <c r="VA647" s="61"/>
      <c r="VB647" s="104"/>
      <c r="VC647" s="60"/>
      <c r="VD647" s="61"/>
      <c r="VE647" s="104"/>
      <c r="VF647" s="60"/>
      <c r="VG647" s="61"/>
      <c r="VH647" s="104"/>
      <c r="VI647" s="60"/>
      <c r="VJ647" s="61"/>
      <c r="VK647" s="104"/>
      <c r="VL647" s="60"/>
      <c r="VM647" s="61"/>
      <c r="VN647" s="104"/>
      <c r="VO647" s="60"/>
      <c r="VP647" s="61"/>
      <c r="VQ647" s="104"/>
      <c r="VR647" s="60"/>
      <c r="VS647" s="61"/>
      <c r="VT647" s="104"/>
      <c r="VU647" s="60"/>
      <c r="VV647" s="61"/>
      <c r="VW647" s="104"/>
      <c r="VX647" s="60"/>
      <c r="VY647" s="61"/>
      <c r="VZ647" s="104"/>
      <c r="WA647" s="60"/>
      <c r="WB647" s="61"/>
      <c r="WC647" s="104"/>
      <c r="WD647" s="60"/>
      <c r="WE647" s="61"/>
      <c r="WF647" s="104"/>
      <c r="WG647" s="60"/>
      <c r="WH647" s="61"/>
      <c r="WI647" s="104"/>
      <c r="WJ647" s="60"/>
      <c r="WK647" s="61"/>
      <c r="WL647" s="104"/>
      <c r="WM647" s="60"/>
      <c r="WN647" s="61"/>
      <c r="WO647" s="104"/>
      <c r="WP647" s="60"/>
      <c r="WQ647" s="61"/>
      <c r="WR647" s="104"/>
      <c r="WS647" s="60"/>
      <c r="WT647" s="61"/>
      <c r="WU647" s="104"/>
      <c r="WV647" s="60"/>
      <c r="WW647" s="61"/>
      <c r="WX647" s="104"/>
      <c r="WY647" s="60"/>
      <c r="WZ647" s="61"/>
      <c r="XA647" s="104"/>
      <c r="XB647" s="60"/>
      <c r="XC647" s="61"/>
      <c r="XD647" s="104"/>
      <c r="XE647" s="60"/>
      <c r="XF647" s="61"/>
      <c r="XG647" s="104"/>
      <c r="XH647" s="60"/>
      <c r="XI647" s="61"/>
      <c r="XJ647" s="104"/>
      <c r="XK647" s="60"/>
      <c r="XL647" s="61"/>
      <c r="XM647" s="104"/>
      <c r="XN647" s="60"/>
      <c r="XO647" s="61"/>
      <c r="XP647" s="104"/>
      <c r="XQ647" s="60"/>
      <c r="XR647" s="61"/>
      <c r="XS647" s="104"/>
      <c r="XT647" s="60"/>
      <c r="XU647" s="61"/>
      <c r="XV647" s="104"/>
      <c r="XW647" s="60"/>
      <c r="XX647" s="61"/>
      <c r="XY647" s="104"/>
      <c r="XZ647" s="60"/>
      <c r="YA647" s="61"/>
      <c r="YB647" s="104"/>
      <c r="YC647" s="60"/>
      <c r="YD647" s="61"/>
      <c r="YE647" s="104"/>
      <c r="YF647" s="60"/>
      <c r="YG647" s="61"/>
      <c r="YH647" s="104"/>
      <c r="YI647" s="60"/>
      <c r="YJ647" s="61"/>
      <c r="YK647" s="104"/>
      <c r="YL647" s="60"/>
      <c r="YM647" s="61"/>
      <c r="YN647" s="104"/>
      <c r="YO647" s="60"/>
      <c r="YP647" s="61"/>
      <c r="YQ647" s="104"/>
      <c r="YR647" s="60"/>
      <c r="YS647" s="61"/>
      <c r="YT647" s="104"/>
      <c r="YU647" s="60"/>
      <c r="YV647" s="61"/>
      <c r="YW647" s="104"/>
      <c r="YX647" s="60"/>
      <c r="YY647" s="61"/>
      <c r="YZ647" s="104"/>
      <c r="ZA647" s="60"/>
      <c r="ZB647" s="61"/>
      <c r="ZC647" s="104"/>
      <c r="ZD647" s="60"/>
      <c r="ZE647" s="61"/>
      <c r="ZF647" s="104"/>
      <c r="ZG647" s="60"/>
      <c r="ZH647" s="61"/>
      <c r="ZI647" s="104"/>
      <c r="ZJ647" s="60"/>
      <c r="ZK647" s="61"/>
      <c r="ZL647" s="104"/>
      <c r="ZM647" s="60"/>
      <c r="ZN647" s="61"/>
      <c r="ZO647" s="104"/>
      <c r="ZP647" s="60"/>
      <c r="ZQ647" s="61"/>
      <c r="ZR647" s="104"/>
      <c r="ZS647" s="60"/>
      <c r="ZT647" s="61"/>
      <c r="ZU647" s="104"/>
      <c r="ZV647" s="60"/>
      <c r="ZW647" s="61"/>
      <c r="ZX647" s="104"/>
      <c r="ZY647" s="60"/>
      <c r="ZZ647" s="61"/>
      <c r="AAA647" s="104"/>
      <c r="AAB647" s="60"/>
      <c r="AAC647" s="61"/>
      <c r="AAD647" s="104"/>
      <c r="AAE647" s="60"/>
      <c r="AAF647" s="61"/>
      <c r="AAG647" s="104"/>
      <c r="AAH647" s="60"/>
      <c r="AAI647" s="61"/>
      <c r="AAJ647" s="104"/>
      <c r="AAK647" s="60"/>
      <c r="AAL647" s="61"/>
      <c r="AAM647" s="104"/>
      <c r="AAN647" s="60"/>
      <c r="AAO647" s="61"/>
      <c r="AAP647" s="104"/>
      <c r="AAQ647" s="60"/>
      <c r="AAR647" s="61"/>
      <c r="AAS647" s="104"/>
      <c r="AAT647" s="60"/>
      <c r="AAU647" s="61"/>
      <c r="AAV647" s="104"/>
      <c r="AAW647" s="60"/>
      <c r="AAX647" s="61"/>
      <c r="AAY647" s="104"/>
      <c r="AAZ647" s="60"/>
      <c r="ABA647" s="61"/>
      <c r="ABB647" s="104"/>
      <c r="ABC647" s="60"/>
      <c r="ABD647" s="61"/>
      <c r="ABE647" s="104"/>
      <c r="ABF647" s="60"/>
      <c r="ABG647" s="61"/>
      <c r="ABH647" s="104"/>
      <c r="ABI647" s="60"/>
      <c r="ABJ647" s="61"/>
      <c r="ABK647" s="104"/>
      <c r="ABL647" s="60"/>
      <c r="ABM647" s="61"/>
      <c r="ABN647" s="104"/>
      <c r="ABO647" s="60"/>
      <c r="ABP647" s="61"/>
      <c r="ABQ647" s="104"/>
      <c r="ABR647" s="60"/>
      <c r="ABS647" s="61"/>
      <c r="ABT647" s="104"/>
      <c r="ABU647" s="60"/>
      <c r="ABV647" s="61"/>
      <c r="ABW647" s="104"/>
      <c r="ABX647" s="60"/>
      <c r="ABY647" s="61"/>
      <c r="ABZ647" s="104"/>
      <c r="ACA647" s="60"/>
      <c r="ACB647" s="61"/>
      <c r="ACC647" s="104"/>
      <c r="ACD647" s="60"/>
      <c r="ACE647" s="61"/>
      <c r="ACF647" s="104"/>
      <c r="ACG647" s="60"/>
      <c r="ACH647" s="61"/>
      <c r="ACI647" s="104"/>
      <c r="ACJ647" s="60"/>
      <c r="ACK647" s="61"/>
      <c r="ACL647" s="104"/>
      <c r="ACM647" s="60"/>
      <c r="ACN647" s="61"/>
      <c r="ACO647" s="104"/>
      <c r="ACP647" s="60"/>
      <c r="ACQ647" s="61"/>
      <c r="ACR647" s="104"/>
      <c r="ACS647" s="60"/>
      <c r="ACT647" s="61"/>
      <c r="ACU647" s="104"/>
      <c r="ACV647" s="60"/>
      <c r="ACW647" s="61"/>
      <c r="ACX647" s="104"/>
      <c r="ACY647" s="60"/>
      <c r="ACZ647" s="61"/>
      <c r="ADA647" s="104"/>
      <c r="ADB647" s="60"/>
      <c r="ADC647" s="61"/>
      <c r="ADD647" s="104"/>
      <c r="ADE647" s="60"/>
      <c r="ADF647" s="61"/>
      <c r="ADG647" s="104"/>
      <c r="ADH647" s="60"/>
      <c r="ADI647" s="61"/>
      <c r="ADJ647" s="104"/>
      <c r="ADK647" s="60"/>
      <c r="ADL647" s="61"/>
      <c r="ADM647" s="104"/>
      <c r="ADN647" s="60"/>
      <c r="ADO647" s="61"/>
      <c r="ADP647" s="104"/>
      <c r="ADQ647" s="60"/>
      <c r="ADR647" s="61"/>
      <c r="ADS647" s="104"/>
      <c r="ADT647" s="60"/>
      <c r="ADU647" s="61"/>
      <c r="ADV647" s="104"/>
      <c r="ADW647" s="60"/>
      <c r="ADX647" s="61"/>
      <c r="ADY647" s="104"/>
      <c r="ADZ647" s="60"/>
      <c r="AEA647" s="61"/>
      <c r="AEB647" s="104"/>
      <c r="AEC647" s="60"/>
      <c r="AED647" s="61"/>
      <c r="AEE647" s="104"/>
      <c r="AEF647" s="60"/>
      <c r="AEG647" s="61"/>
      <c r="AEH647" s="104"/>
      <c r="AEI647" s="60"/>
      <c r="AEJ647" s="61"/>
      <c r="AEK647" s="104"/>
      <c r="AEL647" s="60"/>
      <c r="AEM647" s="61"/>
      <c r="AEN647" s="104"/>
      <c r="AEO647" s="60"/>
      <c r="AEP647" s="61"/>
      <c r="AEQ647" s="104"/>
      <c r="AER647" s="60"/>
      <c r="AES647" s="61"/>
      <c r="AET647" s="104"/>
      <c r="AEU647" s="60"/>
      <c r="AEV647" s="61"/>
      <c r="AEW647" s="104"/>
      <c r="AEX647" s="60"/>
      <c r="AEY647" s="61"/>
      <c r="AEZ647" s="104"/>
      <c r="AFA647" s="60"/>
      <c r="AFB647" s="61"/>
      <c r="AFC647" s="104"/>
      <c r="AFD647" s="60"/>
      <c r="AFE647" s="61"/>
      <c r="AFF647" s="104"/>
      <c r="AFG647" s="60"/>
      <c r="AFH647" s="61"/>
      <c r="AFI647" s="104"/>
      <c r="AFJ647" s="60"/>
      <c r="AFK647" s="61"/>
      <c r="AFL647" s="104"/>
      <c r="AFM647" s="60"/>
      <c r="AFN647" s="61"/>
      <c r="AFO647" s="104"/>
      <c r="AFP647" s="60"/>
      <c r="AFQ647" s="61"/>
      <c r="AFR647" s="104"/>
      <c r="AFS647" s="60"/>
      <c r="AFT647" s="61"/>
      <c r="AFU647" s="104"/>
      <c r="AFV647" s="60"/>
      <c r="AFW647" s="61"/>
      <c r="AFX647" s="104"/>
      <c r="AFY647" s="60"/>
      <c r="AFZ647" s="61"/>
      <c r="AGA647" s="104"/>
      <c r="AGB647" s="60"/>
      <c r="AGC647" s="61"/>
      <c r="AGD647" s="104"/>
      <c r="AGE647" s="60"/>
      <c r="AGF647" s="61"/>
      <c r="AGG647" s="104"/>
      <c r="AGH647" s="60"/>
      <c r="AGI647" s="61"/>
      <c r="AGJ647" s="104"/>
      <c r="AGK647" s="60"/>
      <c r="AGL647" s="61"/>
      <c r="AGM647" s="104"/>
      <c r="AGN647" s="60"/>
      <c r="AGO647" s="61"/>
      <c r="AGP647" s="104"/>
      <c r="AGQ647" s="60"/>
      <c r="AGR647" s="61"/>
      <c r="AGS647" s="104"/>
      <c r="AGT647" s="60"/>
      <c r="AGU647" s="61"/>
      <c r="AGV647" s="104"/>
      <c r="AGW647" s="60"/>
      <c r="AGX647" s="61"/>
      <c r="AGY647" s="104"/>
      <c r="AGZ647" s="60"/>
      <c r="AHA647" s="61"/>
      <c r="AHB647" s="104"/>
      <c r="AHC647" s="60"/>
      <c r="AHD647" s="61"/>
      <c r="AHE647" s="104"/>
      <c r="AHF647" s="60"/>
      <c r="AHG647" s="61"/>
      <c r="AHH647" s="104"/>
      <c r="AHI647" s="60"/>
      <c r="AHJ647" s="61"/>
      <c r="AHK647" s="104"/>
      <c r="AHL647" s="60"/>
      <c r="AHM647" s="61"/>
      <c r="AHN647" s="104"/>
      <c r="AHO647" s="60"/>
      <c r="AHP647" s="61"/>
      <c r="AHQ647" s="104"/>
      <c r="AHR647" s="60"/>
      <c r="AHS647" s="61"/>
      <c r="AHT647" s="104"/>
      <c r="AHU647" s="60"/>
      <c r="AHV647" s="61"/>
      <c r="AHW647" s="104"/>
      <c r="AHX647" s="60"/>
      <c r="AHY647" s="61"/>
      <c r="AHZ647" s="104"/>
      <c r="AIA647" s="60"/>
      <c r="AIB647" s="61"/>
      <c r="AIC647" s="104"/>
      <c r="AID647" s="60"/>
      <c r="AIE647" s="61"/>
      <c r="AIF647" s="104"/>
      <c r="AIG647" s="60"/>
      <c r="AIH647" s="61"/>
      <c r="AII647" s="104"/>
      <c r="AIJ647" s="60"/>
      <c r="AIK647" s="61"/>
      <c r="AIL647" s="104"/>
      <c r="AIM647" s="60"/>
      <c r="AIN647" s="61"/>
      <c r="AIO647" s="104"/>
      <c r="AIP647" s="60"/>
      <c r="AIQ647" s="61"/>
      <c r="AIR647" s="104"/>
      <c r="AIS647" s="60"/>
      <c r="AIT647" s="61"/>
      <c r="AIU647" s="104"/>
      <c r="AIV647" s="60"/>
      <c r="AIW647" s="61"/>
      <c r="AIX647" s="104"/>
      <c r="AIY647" s="60"/>
      <c r="AIZ647" s="61"/>
      <c r="AJA647" s="104"/>
      <c r="AJB647" s="60"/>
      <c r="AJC647" s="61"/>
      <c r="AJD647" s="104"/>
      <c r="AJE647" s="60"/>
      <c r="AJF647" s="61"/>
      <c r="AJG647" s="104"/>
      <c r="AJH647" s="60"/>
      <c r="AJI647" s="61"/>
      <c r="AJJ647" s="104"/>
      <c r="AJK647" s="60"/>
      <c r="AJL647" s="61"/>
      <c r="AJM647" s="104"/>
      <c r="AJN647" s="60"/>
      <c r="AJO647" s="61"/>
      <c r="AJP647" s="104"/>
      <c r="AJQ647" s="60"/>
      <c r="AJR647" s="61"/>
      <c r="AJS647" s="104"/>
      <c r="AJT647" s="60"/>
      <c r="AJU647" s="61"/>
      <c r="AJV647" s="104"/>
      <c r="AJW647" s="60"/>
      <c r="AJX647" s="61"/>
      <c r="AJY647" s="104"/>
      <c r="AJZ647" s="60"/>
      <c r="AKA647" s="61"/>
      <c r="AKB647" s="104"/>
      <c r="AKC647" s="60"/>
      <c r="AKD647" s="61"/>
      <c r="AKE647" s="104"/>
      <c r="AKF647" s="60"/>
      <c r="AKG647" s="61"/>
      <c r="AKH647" s="104"/>
      <c r="AKI647" s="60"/>
      <c r="AKJ647" s="61"/>
      <c r="AKK647" s="104"/>
      <c r="AKL647" s="60"/>
      <c r="AKM647" s="61"/>
      <c r="AKN647" s="104"/>
      <c r="AKO647" s="60"/>
      <c r="AKP647" s="61"/>
      <c r="AKQ647" s="104"/>
      <c r="AKR647" s="60"/>
      <c r="AKS647" s="61"/>
      <c r="AKT647" s="104"/>
      <c r="AKU647" s="60"/>
      <c r="AKV647" s="61"/>
      <c r="AKW647" s="104"/>
      <c r="AKX647" s="60"/>
      <c r="AKY647" s="61"/>
      <c r="AKZ647" s="104"/>
      <c r="ALA647" s="60"/>
      <c r="ALB647" s="61"/>
      <c r="ALC647" s="104"/>
      <c r="ALD647" s="60"/>
      <c r="ALE647" s="61"/>
      <c r="ALF647" s="104"/>
      <c r="ALG647" s="60"/>
      <c r="ALH647" s="61"/>
      <c r="ALI647" s="104"/>
      <c r="ALJ647" s="60"/>
      <c r="ALK647" s="61"/>
      <c r="ALL647" s="104"/>
      <c r="ALM647" s="60"/>
      <c r="ALN647" s="61"/>
      <c r="ALO647" s="104"/>
      <c r="ALP647" s="60"/>
      <c r="ALQ647" s="61"/>
      <c r="ALR647" s="104"/>
      <c r="ALS647" s="60"/>
      <c r="ALT647" s="61"/>
      <c r="ALU647" s="104"/>
      <c r="ALV647" s="60"/>
      <c r="ALW647" s="61"/>
      <c r="ALX647" s="104"/>
      <c r="ALY647" s="60"/>
      <c r="ALZ647" s="61"/>
      <c r="AMA647" s="104"/>
      <c r="AMB647" s="60"/>
      <c r="AMC647" s="61"/>
      <c r="AMD647" s="104"/>
      <c r="AME647" s="60"/>
      <c r="AMF647" s="61"/>
      <c r="AMG647" s="104"/>
      <c r="AMH647" s="60"/>
      <c r="AMI647" s="61"/>
      <c r="AMJ647" s="104"/>
      <c r="AMK647" s="60"/>
      <c r="AML647" s="61"/>
      <c r="AMM647" s="104"/>
      <c r="AMN647" s="60"/>
      <c r="AMO647" s="61"/>
      <c r="AMP647" s="104"/>
      <c r="AMQ647" s="60"/>
      <c r="AMR647" s="61"/>
      <c r="AMS647" s="104"/>
      <c r="AMT647" s="60"/>
      <c r="AMU647" s="61"/>
      <c r="AMV647" s="104"/>
      <c r="AMW647" s="60"/>
      <c r="AMX647" s="61"/>
      <c r="AMY647" s="104"/>
      <c r="AMZ647" s="60"/>
      <c r="ANA647" s="61"/>
      <c r="ANB647" s="104"/>
      <c r="ANC647" s="60"/>
      <c r="AND647" s="61"/>
      <c r="ANE647" s="104"/>
      <c r="ANF647" s="60"/>
      <c r="ANG647" s="61"/>
      <c r="ANH647" s="104"/>
      <c r="ANI647" s="60"/>
      <c r="ANJ647" s="61"/>
      <c r="ANK647" s="104"/>
      <c r="ANL647" s="60"/>
      <c r="ANM647" s="61"/>
      <c r="ANN647" s="104"/>
      <c r="ANO647" s="60"/>
      <c r="ANP647" s="61"/>
      <c r="ANQ647" s="104"/>
      <c r="ANR647" s="60"/>
      <c r="ANS647" s="61"/>
      <c r="ANT647" s="104"/>
      <c r="ANU647" s="60"/>
      <c r="ANV647" s="61"/>
      <c r="ANW647" s="104"/>
      <c r="ANX647" s="60"/>
      <c r="ANY647" s="61"/>
      <c r="ANZ647" s="104"/>
      <c r="AOA647" s="60"/>
      <c r="AOB647" s="61"/>
      <c r="AOC647" s="104"/>
      <c r="AOD647" s="60"/>
      <c r="AOE647" s="61"/>
      <c r="AOF647" s="104"/>
      <c r="AOG647" s="60"/>
      <c r="AOH647" s="61"/>
      <c r="AOI647" s="104"/>
      <c r="AOJ647" s="60"/>
      <c r="AOK647" s="61"/>
      <c r="AOL647" s="104"/>
      <c r="AOM647" s="60"/>
      <c r="AON647" s="61"/>
      <c r="AOO647" s="104"/>
      <c r="AOP647" s="60"/>
      <c r="AOQ647" s="61"/>
      <c r="AOR647" s="104"/>
      <c r="AOS647" s="60"/>
      <c r="AOT647" s="61"/>
      <c r="AOU647" s="104"/>
      <c r="AOV647" s="60"/>
      <c r="AOW647" s="61"/>
      <c r="AOX647" s="104"/>
      <c r="AOY647" s="60"/>
      <c r="AOZ647" s="61"/>
      <c r="APA647" s="104"/>
      <c r="APB647" s="60"/>
      <c r="APC647" s="61"/>
      <c r="APD647" s="104"/>
      <c r="APE647" s="60"/>
      <c r="APF647" s="61"/>
      <c r="APG647" s="104"/>
      <c r="APH647" s="60"/>
      <c r="API647" s="61"/>
      <c r="APJ647" s="104"/>
      <c r="APK647" s="60"/>
      <c r="APL647" s="61"/>
      <c r="APM647" s="104"/>
      <c r="APN647" s="60"/>
      <c r="APO647" s="61"/>
      <c r="APP647" s="104"/>
      <c r="APQ647" s="60"/>
      <c r="APR647" s="61"/>
      <c r="APS647" s="104"/>
      <c r="APT647" s="60"/>
      <c r="APU647" s="61"/>
      <c r="APV647" s="104"/>
      <c r="APW647" s="60"/>
      <c r="APX647" s="61"/>
      <c r="APY647" s="104"/>
      <c r="APZ647" s="60"/>
      <c r="AQA647" s="61"/>
      <c r="AQB647" s="104"/>
      <c r="AQC647" s="60"/>
      <c r="AQD647" s="61"/>
      <c r="AQE647" s="104"/>
      <c r="AQF647" s="60"/>
      <c r="AQG647" s="61"/>
      <c r="AQH647" s="104"/>
      <c r="AQI647" s="60"/>
      <c r="AQJ647" s="61"/>
      <c r="AQK647" s="104"/>
      <c r="AQL647" s="60"/>
      <c r="AQM647" s="61"/>
      <c r="AQN647" s="104"/>
      <c r="AQO647" s="60"/>
      <c r="AQP647" s="61"/>
      <c r="AQQ647" s="104"/>
      <c r="AQR647" s="60"/>
      <c r="AQS647" s="61"/>
      <c r="AQT647" s="104"/>
      <c r="AQU647" s="60"/>
      <c r="AQV647" s="61"/>
      <c r="AQW647" s="104"/>
      <c r="AQX647" s="60"/>
      <c r="AQY647" s="61"/>
      <c r="AQZ647" s="104"/>
      <c r="ARA647" s="60"/>
      <c r="ARB647" s="61"/>
      <c r="ARC647" s="104"/>
      <c r="ARD647" s="60"/>
      <c r="ARE647" s="61"/>
      <c r="ARF647" s="104"/>
      <c r="ARG647" s="60"/>
      <c r="ARH647" s="61"/>
      <c r="ARI647" s="104"/>
      <c r="ARJ647" s="60"/>
      <c r="ARK647" s="61"/>
      <c r="ARL647" s="104"/>
      <c r="ARM647" s="60"/>
      <c r="ARN647" s="61"/>
      <c r="ARO647" s="104"/>
      <c r="ARP647" s="60"/>
      <c r="ARQ647" s="61"/>
      <c r="ARR647" s="104"/>
      <c r="ARS647" s="60"/>
      <c r="ART647" s="61"/>
      <c r="ARU647" s="104"/>
      <c r="ARV647" s="60"/>
      <c r="ARW647" s="61"/>
      <c r="ARX647" s="104"/>
      <c r="ARY647" s="60"/>
      <c r="ARZ647" s="61"/>
      <c r="ASA647" s="104"/>
      <c r="ASB647" s="60"/>
      <c r="ASC647" s="61"/>
      <c r="ASD647" s="104"/>
      <c r="ASE647" s="60"/>
      <c r="ASF647" s="61"/>
      <c r="ASG647" s="104"/>
      <c r="ASH647" s="60"/>
      <c r="ASI647" s="61"/>
      <c r="ASJ647" s="104"/>
      <c r="ASK647" s="60"/>
      <c r="ASL647" s="61"/>
      <c r="ASM647" s="104"/>
      <c r="ASN647" s="60"/>
      <c r="ASO647" s="61"/>
      <c r="ASP647" s="104"/>
      <c r="ASQ647" s="60"/>
      <c r="ASR647" s="61"/>
      <c r="ASS647" s="104"/>
      <c r="AST647" s="60"/>
      <c r="ASU647" s="61"/>
      <c r="ASV647" s="104"/>
      <c r="ASW647" s="60"/>
      <c r="ASX647" s="61"/>
      <c r="ASY647" s="104"/>
      <c r="ASZ647" s="60"/>
      <c r="ATA647" s="61"/>
      <c r="ATB647" s="104"/>
      <c r="ATC647" s="60"/>
      <c r="ATD647" s="61"/>
      <c r="ATE647" s="104"/>
      <c r="ATF647" s="60"/>
      <c r="ATG647" s="61"/>
      <c r="ATH647" s="104"/>
      <c r="ATI647" s="60"/>
      <c r="ATJ647" s="61"/>
      <c r="ATK647" s="104"/>
      <c r="ATL647" s="60"/>
      <c r="ATM647" s="61"/>
      <c r="ATN647" s="104"/>
      <c r="ATO647" s="60"/>
      <c r="ATP647" s="61"/>
      <c r="ATQ647" s="104"/>
      <c r="ATR647" s="60"/>
      <c r="ATS647" s="61"/>
      <c r="ATT647" s="104"/>
      <c r="ATU647" s="60"/>
      <c r="ATV647" s="61"/>
      <c r="ATW647" s="104"/>
      <c r="ATX647" s="60"/>
      <c r="ATY647" s="61"/>
      <c r="ATZ647" s="104"/>
      <c r="AUA647" s="60"/>
      <c r="AUB647" s="61"/>
      <c r="AUC647" s="104"/>
      <c r="AUD647" s="60"/>
      <c r="AUE647" s="61"/>
      <c r="AUF647" s="104"/>
      <c r="AUG647" s="60"/>
      <c r="AUH647" s="61"/>
      <c r="AUI647" s="104"/>
      <c r="AUJ647" s="60"/>
      <c r="AUK647" s="61"/>
      <c r="AUL647" s="104"/>
      <c r="AUM647" s="60"/>
      <c r="AUN647" s="61"/>
      <c r="AUO647" s="104"/>
      <c r="AUP647" s="60"/>
      <c r="AUQ647" s="61"/>
      <c r="AUR647" s="104"/>
      <c r="AUS647" s="60"/>
      <c r="AUT647" s="61"/>
      <c r="AUU647" s="104"/>
      <c r="AUV647" s="60"/>
      <c r="AUW647" s="61"/>
      <c r="AUX647" s="104"/>
      <c r="AUY647" s="60"/>
      <c r="AUZ647" s="61"/>
      <c r="AVA647" s="104"/>
      <c r="AVB647" s="60"/>
      <c r="AVC647" s="61"/>
      <c r="AVD647" s="104"/>
      <c r="AVE647" s="60"/>
      <c r="AVF647" s="61"/>
      <c r="AVG647" s="104"/>
      <c r="AVH647" s="60"/>
      <c r="AVI647" s="61"/>
      <c r="AVJ647" s="104"/>
      <c r="AVK647" s="60"/>
      <c r="AVL647" s="61"/>
      <c r="AVM647" s="104"/>
      <c r="AVN647" s="60"/>
      <c r="AVO647" s="61"/>
      <c r="AVP647" s="104"/>
      <c r="AVQ647" s="60"/>
      <c r="AVR647" s="61"/>
      <c r="AVS647" s="104"/>
      <c r="AVT647" s="60"/>
      <c r="AVU647" s="61"/>
      <c r="AVV647" s="104"/>
      <c r="AVW647" s="60"/>
      <c r="AVX647" s="61"/>
      <c r="AVY647" s="104"/>
      <c r="AVZ647" s="60"/>
      <c r="AWA647" s="61"/>
      <c r="AWB647" s="104"/>
      <c r="AWC647" s="60"/>
      <c r="AWD647" s="61"/>
      <c r="AWE647" s="104"/>
      <c r="AWF647" s="60"/>
      <c r="AWG647" s="61"/>
      <c r="AWH647" s="104"/>
      <c r="AWI647" s="60"/>
      <c r="AWJ647" s="61"/>
      <c r="AWK647" s="104"/>
      <c r="AWL647" s="60"/>
      <c r="AWM647" s="61"/>
      <c r="AWN647" s="104"/>
      <c r="AWO647" s="60"/>
      <c r="AWP647" s="61"/>
      <c r="AWQ647" s="104"/>
      <c r="AWR647" s="60"/>
      <c r="AWS647" s="61"/>
      <c r="AWT647" s="104"/>
      <c r="AWU647" s="60"/>
      <c r="AWV647" s="61"/>
      <c r="AWW647" s="104"/>
      <c r="AWX647" s="60"/>
      <c r="AWY647" s="61"/>
      <c r="AWZ647" s="104"/>
      <c r="AXA647" s="60"/>
      <c r="AXB647" s="61"/>
      <c r="AXC647" s="104"/>
      <c r="AXD647" s="60"/>
      <c r="AXE647" s="61"/>
      <c r="AXF647" s="104"/>
      <c r="AXG647" s="60"/>
      <c r="AXH647" s="61"/>
      <c r="AXI647" s="104"/>
      <c r="AXJ647" s="60"/>
      <c r="AXK647" s="61"/>
      <c r="AXL647" s="104"/>
      <c r="AXM647" s="60"/>
      <c r="AXN647" s="61"/>
      <c r="AXO647" s="104"/>
      <c r="AXP647" s="60"/>
      <c r="AXQ647" s="61"/>
      <c r="AXR647" s="104"/>
      <c r="AXS647" s="60"/>
      <c r="AXT647" s="61"/>
      <c r="AXU647" s="104"/>
      <c r="AXV647" s="60"/>
      <c r="AXW647" s="61"/>
      <c r="AXX647" s="104"/>
      <c r="AXY647" s="60"/>
      <c r="AXZ647" s="61"/>
      <c r="AYA647" s="104"/>
      <c r="AYB647" s="60"/>
      <c r="AYC647" s="61"/>
      <c r="AYD647" s="104"/>
      <c r="AYE647" s="60"/>
      <c r="AYF647" s="61"/>
      <c r="AYG647" s="104"/>
      <c r="AYH647" s="60"/>
      <c r="AYI647" s="61"/>
      <c r="AYJ647" s="104"/>
      <c r="AYK647" s="60"/>
      <c r="AYL647" s="61"/>
      <c r="AYM647" s="104"/>
      <c r="AYN647" s="60"/>
      <c r="AYO647" s="61"/>
      <c r="AYP647" s="104"/>
      <c r="AYQ647" s="60"/>
      <c r="AYR647" s="61"/>
      <c r="AYS647" s="104"/>
      <c r="AYT647" s="60"/>
      <c r="AYU647" s="61"/>
      <c r="AYV647" s="104"/>
      <c r="AYW647" s="60"/>
      <c r="AYX647" s="61"/>
      <c r="AYY647" s="104"/>
      <c r="AYZ647" s="60"/>
      <c r="AZA647" s="61"/>
      <c r="AZB647" s="104"/>
      <c r="AZC647" s="60"/>
      <c r="AZD647" s="61"/>
      <c r="AZE647" s="104"/>
      <c r="AZF647" s="60"/>
      <c r="AZG647" s="61"/>
      <c r="AZH647" s="104"/>
      <c r="AZI647" s="60"/>
      <c r="AZJ647" s="61"/>
      <c r="AZK647" s="104"/>
      <c r="AZL647" s="60"/>
      <c r="AZM647" s="61"/>
      <c r="AZN647" s="104"/>
      <c r="AZO647" s="60"/>
      <c r="AZP647" s="61"/>
      <c r="AZQ647" s="104"/>
      <c r="AZR647" s="60"/>
      <c r="AZS647" s="61"/>
      <c r="AZT647" s="104"/>
      <c r="AZU647" s="60"/>
      <c r="AZV647" s="61"/>
      <c r="AZW647" s="104"/>
      <c r="AZX647" s="60"/>
      <c r="AZY647" s="61"/>
      <c r="AZZ647" s="104"/>
      <c r="BAA647" s="60"/>
      <c r="BAB647" s="61"/>
      <c r="BAC647" s="104"/>
      <c r="BAD647" s="60"/>
      <c r="BAE647" s="61"/>
      <c r="BAF647" s="104"/>
      <c r="BAG647" s="60"/>
      <c r="BAH647" s="61"/>
      <c r="BAI647" s="104"/>
      <c r="BAJ647" s="60"/>
      <c r="BAK647" s="61"/>
      <c r="BAL647" s="104"/>
      <c r="BAM647" s="60"/>
      <c r="BAN647" s="61"/>
      <c r="BAO647" s="104"/>
      <c r="BAP647" s="60"/>
      <c r="BAQ647" s="61"/>
      <c r="BAR647" s="104"/>
      <c r="BAS647" s="60"/>
      <c r="BAT647" s="61"/>
      <c r="BAU647" s="104"/>
      <c r="BAV647" s="60"/>
      <c r="BAW647" s="61"/>
      <c r="BAX647" s="104"/>
      <c r="BAY647" s="60"/>
      <c r="BAZ647" s="61"/>
      <c r="BBA647" s="104"/>
      <c r="BBB647" s="60"/>
      <c r="BBC647" s="61"/>
      <c r="BBD647" s="104"/>
      <c r="BBE647" s="60"/>
      <c r="BBF647" s="61"/>
      <c r="BBG647" s="104"/>
      <c r="BBH647" s="60"/>
      <c r="BBI647" s="61"/>
      <c r="BBJ647" s="104"/>
      <c r="BBK647" s="60"/>
      <c r="BBL647" s="61"/>
      <c r="BBM647" s="104"/>
      <c r="BBN647" s="60"/>
      <c r="BBO647" s="61"/>
      <c r="BBP647" s="104"/>
      <c r="BBQ647" s="60"/>
      <c r="BBR647" s="61"/>
      <c r="BBS647" s="104"/>
      <c r="BBT647" s="60"/>
      <c r="BBU647" s="61"/>
      <c r="BBV647" s="104"/>
      <c r="BBW647" s="60"/>
      <c r="BBX647" s="61"/>
      <c r="BBY647" s="104"/>
      <c r="BBZ647" s="60"/>
      <c r="BCA647" s="61"/>
      <c r="BCB647" s="104"/>
      <c r="BCC647" s="60"/>
      <c r="BCD647" s="61"/>
      <c r="BCE647" s="104"/>
      <c r="BCF647" s="60"/>
      <c r="BCG647" s="61"/>
      <c r="BCH647" s="104"/>
      <c r="BCI647" s="60"/>
      <c r="BCJ647" s="61"/>
      <c r="BCK647" s="104"/>
      <c r="BCL647" s="60"/>
      <c r="BCM647" s="61"/>
      <c r="BCN647" s="104"/>
      <c r="BCO647" s="60"/>
      <c r="BCP647" s="61"/>
      <c r="BCQ647" s="104"/>
      <c r="BCR647" s="60"/>
      <c r="BCS647" s="61"/>
      <c r="BCT647" s="104"/>
      <c r="BCU647" s="60"/>
      <c r="BCV647" s="61"/>
      <c r="BCW647" s="104"/>
      <c r="BCX647" s="60"/>
      <c r="BCY647" s="61"/>
      <c r="BCZ647" s="104"/>
      <c r="BDA647" s="60"/>
      <c r="BDB647" s="61"/>
      <c r="BDC647" s="104"/>
      <c r="BDD647" s="60"/>
      <c r="BDE647" s="61"/>
      <c r="BDF647" s="104"/>
      <c r="BDG647" s="60"/>
      <c r="BDH647" s="61"/>
      <c r="BDI647" s="104"/>
      <c r="BDJ647" s="60"/>
      <c r="BDK647" s="61"/>
      <c r="BDL647" s="104"/>
      <c r="BDM647" s="60"/>
      <c r="BDN647" s="61"/>
      <c r="BDO647" s="104"/>
      <c r="BDP647" s="60"/>
      <c r="BDQ647" s="61"/>
      <c r="BDR647" s="104"/>
      <c r="BDS647" s="60"/>
      <c r="BDT647" s="61"/>
      <c r="BDU647" s="104"/>
      <c r="BDV647" s="60"/>
      <c r="BDW647" s="61"/>
      <c r="BDX647" s="104"/>
      <c r="BDY647" s="60"/>
      <c r="BDZ647" s="61"/>
      <c r="BEA647" s="104"/>
      <c r="BEB647" s="60"/>
      <c r="BEC647" s="61"/>
      <c r="BED647" s="104"/>
      <c r="BEE647" s="60"/>
      <c r="BEF647" s="61"/>
      <c r="BEG647" s="104"/>
      <c r="BEH647" s="60"/>
      <c r="BEI647" s="61"/>
      <c r="BEJ647" s="104"/>
      <c r="BEK647" s="60"/>
      <c r="BEL647" s="61"/>
      <c r="BEM647" s="104"/>
      <c r="BEN647" s="60"/>
      <c r="BEO647" s="61"/>
      <c r="BEP647" s="104"/>
      <c r="BEQ647" s="60"/>
      <c r="BER647" s="61"/>
      <c r="BES647" s="104"/>
      <c r="BET647" s="60"/>
      <c r="BEU647" s="61"/>
      <c r="BEV647" s="104"/>
      <c r="BEW647" s="60"/>
      <c r="BEX647" s="61"/>
      <c r="BEY647" s="104"/>
      <c r="BEZ647" s="60"/>
      <c r="BFA647" s="61"/>
      <c r="BFB647" s="104"/>
      <c r="BFC647" s="60"/>
      <c r="BFD647" s="61"/>
      <c r="BFE647" s="104"/>
      <c r="BFF647" s="60"/>
      <c r="BFG647" s="61"/>
      <c r="BFH647" s="104"/>
      <c r="BFI647" s="60"/>
      <c r="BFJ647" s="61"/>
      <c r="BFK647" s="104"/>
      <c r="BFL647" s="60"/>
      <c r="BFM647" s="61"/>
      <c r="BFN647" s="104"/>
      <c r="BFO647" s="60"/>
      <c r="BFP647" s="61"/>
      <c r="BFQ647" s="104"/>
      <c r="BFR647" s="60"/>
      <c r="BFS647" s="61"/>
      <c r="BFT647" s="104"/>
      <c r="BFU647" s="60"/>
      <c r="BFV647" s="61"/>
      <c r="BFW647" s="104"/>
      <c r="BFX647" s="60"/>
      <c r="BFY647" s="61"/>
      <c r="BFZ647" s="104"/>
      <c r="BGA647" s="60"/>
      <c r="BGB647" s="61"/>
      <c r="BGC647" s="104"/>
      <c r="BGD647" s="60"/>
      <c r="BGE647" s="61"/>
      <c r="BGF647" s="104"/>
      <c r="BGG647" s="60"/>
      <c r="BGH647" s="61"/>
      <c r="BGI647" s="104"/>
      <c r="BGJ647" s="60"/>
      <c r="BGK647" s="61"/>
      <c r="BGL647" s="104"/>
      <c r="BGM647" s="60"/>
      <c r="BGN647" s="61"/>
      <c r="BGO647" s="104"/>
      <c r="BGP647" s="60"/>
      <c r="BGQ647" s="61"/>
      <c r="BGR647" s="104"/>
      <c r="BGS647" s="60"/>
      <c r="BGT647" s="61"/>
      <c r="BGU647" s="104"/>
      <c r="BGV647" s="60"/>
      <c r="BGW647" s="61"/>
      <c r="BGX647" s="104"/>
      <c r="BGY647" s="60"/>
      <c r="BGZ647" s="61"/>
      <c r="BHA647" s="104"/>
      <c r="BHB647" s="60"/>
      <c r="BHC647" s="61"/>
      <c r="BHD647" s="104"/>
      <c r="BHE647" s="60"/>
      <c r="BHF647" s="61"/>
      <c r="BHG647" s="104"/>
      <c r="BHH647" s="60"/>
      <c r="BHI647" s="61"/>
      <c r="BHJ647" s="104"/>
      <c r="BHK647" s="60"/>
      <c r="BHL647" s="61"/>
      <c r="BHM647" s="104"/>
      <c r="BHN647" s="60"/>
      <c r="BHO647" s="61"/>
      <c r="BHP647" s="104"/>
      <c r="BHQ647" s="60"/>
      <c r="BHR647" s="61"/>
      <c r="BHS647" s="104"/>
      <c r="BHT647" s="60"/>
      <c r="BHU647" s="61"/>
      <c r="BHV647" s="104"/>
      <c r="BHW647" s="60"/>
      <c r="BHX647" s="61"/>
      <c r="BHY647" s="104"/>
      <c r="BHZ647" s="60"/>
      <c r="BIA647" s="61"/>
      <c r="BIB647" s="104"/>
      <c r="BIC647" s="60"/>
      <c r="BID647" s="61"/>
      <c r="BIE647" s="104"/>
      <c r="BIF647" s="60"/>
      <c r="BIG647" s="61"/>
      <c r="BIH647" s="104"/>
      <c r="BII647" s="60"/>
      <c r="BIJ647" s="61"/>
      <c r="BIK647" s="104"/>
      <c r="BIL647" s="60"/>
      <c r="BIM647" s="61"/>
      <c r="BIN647" s="104"/>
      <c r="BIO647" s="60"/>
      <c r="BIP647" s="61"/>
      <c r="BIQ647" s="104"/>
      <c r="BIR647" s="60"/>
      <c r="BIS647" s="61"/>
      <c r="BIT647" s="104"/>
      <c r="BIU647" s="60"/>
      <c r="BIV647" s="61"/>
      <c r="BIW647" s="104"/>
      <c r="BIX647" s="60"/>
      <c r="BIY647" s="61"/>
      <c r="BIZ647" s="104"/>
      <c r="BJA647" s="60"/>
      <c r="BJB647" s="61"/>
      <c r="BJC647" s="104"/>
      <c r="BJD647" s="60"/>
      <c r="BJE647" s="61"/>
      <c r="BJF647" s="104"/>
      <c r="BJG647" s="60"/>
      <c r="BJH647" s="61"/>
      <c r="BJI647" s="104"/>
      <c r="BJJ647" s="60"/>
      <c r="BJK647" s="61"/>
      <c r="BJL647" s="104"/>
      <c r="BJM647" s="60"/>
      <c r="BJN647" s="61"/>
      <c r="BJO647" s="104"/>
      <c r="BJP647" s="60"/>
      <c r="BJQ647" s="61"/>
      <c r="BJR647" s="104"/>
      <c r="BJS647" s="60"/>
      <c r="BJT647" s="61"/>
      <c r="BJU647" s="104"/>
      <c r="BJV647" s="60"/>
      <c r="BJW647" s="61"/>
      <c r="BJX647" s="104"/>
      <c r="BJY647" s="60"/>
      <c r="BJZ647" s="61"/>
      <c r="BKA647" s="104"/>
      <c r="BKB647" s="60"/>
      <c r="BKC647" s="61"/>
      <c r="BKD647" s="104"/>
      <c r="BKE647" s="60"/>
      <c r="BKF647" s="61"/>
      <c r="BKG647" s="104"/>
      <c r="BKH647" s="60"/>
      <c r="BKI647" s="61"/>
      <c r="BKJ647" s="104"/>
      <c r="BKK647" s="60"/>
      <c r="BKL647" s="61"/>
      <c r="BKM647" s="104"/>
      <c r="BKN647" s="60"/>
      <c r="BKO647" s="61"/>
      <c r="BKP647" s="104"/>
      <c r="BKQ647" s="60"/>
      <c r="BKR647" s="61"/>
      <c r="BKS647" s="104"/>
      <c r="BKT647" s="60"/>
      <c r="BKU647" s="61"/>
      <c r="BKV647" s="104"/>
      <c r="BKW647" s="60"/>
      <c r="BKX647" s="61"/>
      <c r="BKY647" s="104"/>
      <c r="BKZ647" s="60"/>
      <c r="BLA647" s="61"/>
      <c r="BLB647" s="104"/>
      <c r="BLC647" s="60"/>
      <c r="BLD647" s="61"/>
      <c r="BLE647" s="104"/>
      <c r="BLF647" s="60"/>
      <c r="BLG647" s="61"/>
      <c r="BLH647" s="104"/>
      <c r="BLI647" s="60"/>
      <c r="BLJ647" s="61"/>
      <c r="BLK647" s="104"/>
      <c r="BLL647" s="60"/>
      <c r="BLM647" s="61"/>
      <c r="BLN647" s="104"/>
      <c r="BLO647" s="60"/>
      <c r="BLP647" s="61"/>
      <c r="BLQ647" s="104"/>
      <c r="BLR647" s="60"/>
      <c r="BLS647" s="61"/>
      <c r="BLT647" s="104"/>
      <c r="BLU647" s="60"/>
      <c r="BLV647" s="61"/>
      <c r="BLW647" s="104"/>
      <c r="BLX647" s="60"/>
      <c r="BLY647" s="61"/>
      <c r="BLZ647" s="104"/>
      <c r="BMA647" s="60"/>
      <c r="BMB647" s="61"/>
      <c r="BMC647" s="104"/>
      <c r="BMD647" s="60"/>
      <c r="BME647" s="61"/>
      <c r="BMF647" s="104"/>
      <c r="BMG647" s="60"/>
      <c r="BMH647" s="61"/>
      <c r="BMI647" s="104"/>
      <c r="BMJ647" s="60"/>
      <c r="BMK647" s="61"/>
      <c r="BML647" s="104"/>
      <c r="BMM647" s="60"/>
      <c r="BMN647" s="61"/>
      <c r="BMO647" s="104"/>
      <c r="BMP647" s="60"/>
      <c r="BMQ647" s="61"/>
      <c r="BMR647" s="104"/>
      <c r="BMS647" s="60"/>
      <c r="BMT647" s="61"/>
      <c r="BMU647" s="104"/>
      <c r="BMV647" s="60"/>
      <c r="BMW647" s="61"/>
      <c r="BMX647" s="104"/>
      <c r="BMY647" s="60"/>
      <c r="BMZ647" s="61"/>
      <c r="BNA647" s="104"/>
      <c r="BNB647" s="60"/>
      <c r="BNC647" s="61"/>
      <c r="BND647" s="104"/>
      <c r="BNE647" s="60"/>
      <c r="BNF647" s="61"/>
      <c r="BNG647" s="104"/>
      <c r="BNH647" s="60"/>
      <c r="BNI647" s="61"/>
      <c r="BNJ647" s="104"/>
      <c r="BNK647" s="60"/>
      <c r="BNL647" s="61"/>
      <c r="BNM647" s="104"/>
      <c r="BNN647" s="60"/>
      <c r="BNO647" s="61"/>
      <c r="BNP647" s="104"/>
      <c r="BNQ647" s="60"/>
      <c r="BNR647" s="61"/>
      <c r="BNS647" s="104"/>
      <c r="BNT647" s="60"/>
      <c r="BNU647" s="61"/>
      <c r="BNV647" s="104"/>
      <c r="BNW647" s="60"/>
      <c r="BNX647" s="61"/>
      <c r="BNY647" s="104"/>
      <c r="BNZ647" s="60"/>
      <c r="BOA647" s="61"/>
      <c r="BOB647" s="104"/>
      <c r="BOC647" s="60"/>
      <c r="BOD647" s="61"/>
      <c r="BOE647" s="104"/>
      <c r="BOF647" s="60"/>
      <c r="BOG647" s="61"/>
      <c r="BOH647" s="104"/>
      <c r="BOI647" s="60"/>
      <c r="BOJ647" s="61"/>
      <c r="BOK647" s="104"/>
      <c r="BOL647" s="60"/>
      <c r="BOM647" s="61"/>
      <c r="BON647" s="104"/>
      <c r="BOO647" s="60"/>
      <c r="BOP647" s="61"/>
      <c r="BOQ647" s="104"/>
      <c r="BOR647" s="60"/>
      <c r="BOS647" s="61"/>
      <c r="BOT647" s="104"/>
      <c r="BOU647" s="60"/>
      <c r="BOV647" s="61"/>
      <c r="BOW647" s="104"/>
      <c r="BOX647" s="60"/>
      <c r="BOY647" s="61"/>
      <c r="BOZ647" s="104"/>
      <c r="BPA647" s="60"/>
      <c r="BPB647" s="61"/>
      <c r="BPC647" s="104"/>
      <c r="BPD647" s="60"/>
      <c r="BPE647" s="61"/>
      <c r="BPF647" s="104"/>
      <c r="BPG647" s="60"/>
      <c r="BPH647" s="61"/>
      <c r="BPI647" s="104"/>
      <c r="BPJ647" s="60"/>
      <c r="BPK647" s="61"/>
      <c r="BPL647" s="104"/>
      <c r="BPM647" s="60"/>
      <c r="BPN647" s="61"/>
      <c r="BPO647" s="104"/>
      <c r="BPP647" s="60"/>
      <c r="BPQ647" s="61"/>
      <c r="BPR647" s="104"/>
      <c r="BPS647" s="60"/>
      <c r="BPT647" s="61"/>
      <c r="BPU647" s="104"/>
      <c r="BPV647" s="60"/>
      <c r="BPW647" s="61"/>
      <c r="BPX647" s="104"/>
      <c r="BPY647" s="60"/>
      <c r="BPZ647" s="61"/>
      <c r="BQA647" s="104"/>
      <c r="BQB647" s="60"/>
      <c r="BQC647" s="61"/>
      <c r="BQD647" s="104"/>
      <c r="BQE647" s="60"/>
      <c r="BQF647" s="61"/>
      <c r="BQG647" s="104"/>
      <c r="BQH647" s="60"/>
      <c r="BQI647" s="61"/>
      <c r="BQJ647" s="104"/>
      <c r="BQK647" s="60"/>
      <c r="BQL647" s="61"/>
      <c r="BQM647" s="104"/>
      <c r="BQN647" s="60"/>
      <c r="BQO647" s="61"/>
      <c r="BQP647" s="104"/>
      <c r="BQQ647" s="60"/>
      <c r="BQR647" s="61"/>
      <c r="BQS647" s="104"/>
      <c r="BQT647" s="60"/>
      <c r="BQU647" s="61"/>
      <c r="BQV647" s="104"/>
      <c r="BQW647" s="60"/>
      <c r="BQX647" s="61"/>
      <c r="BQY647" s="104"/>
      <c r="BQZ647" s="60"/>
      <c r="BRA647" s="61"/>
      <c r="BRB647" s="104"/>
      <c r="BRC647" s="60"/>
      <c r="BRD647" s="61"/>
      <c r="BRE647" s="104"/>
      <c r="BRF647" s="60"/>
      <c r="BRG647" s="61"/>
      <c r="BRH647" s="104"/>
      <c r="BRI647" s="60"/>
      <c r="BRJ647" s="61"/>
      <c r="BRK647" s="104"/>
      <c r="BRL647" s="60"/>
      <c r="BRM647" s="61"/>
      <c r="BRN647" s="104"/>
      <c r="BRO647" s="60"/>
      <c r="BRP647" s="61"/>
      <c r="BRQ647" s="104"/>
      <c r="BRR647" s="60"/>
      <c r="BRS647" s="61"/>
      <c r="BRT647" s="104"/>
      <c r="BRU647" s="60"/>
      <c r="BRV647" s="61"/>
      <c r="BRW647" s="104"/>
      <c r="BRX647" s="60"/>
      <c r="BRY647" s="61"/>
      <c r="BRZ647" s="104"/>
      <c r="BSA647" s="60"/>
      <c r="BSB647" s="61"/>
      <c r="BSC647" s="104"/>
      <c r="BSD647" s="60"/>
      <c r="BSE647" s="61"/>
      <c r="BSF647" s="104"/>
      <c r="BSG647" s="60"/>
      <c r="BSH647" s="61"/>
      <c r="BSI647" s="104"/>
      <c r="BSJ647" s="60"/>
      <c r="BSK647" s="61"/>
      <c r="BSL647" s="104"/>
      <c r="BSM647" s="60"/>
      <c r="BSN647" s="61"/>
      <c r="BSO647" s="104"/>
      <c r="BSP647" s="60"/>
      <c r="BSQ647" s="61"/>
      <c r="BSR647" s="104"/>
      <c r="BSS647" s="60"/>
      <c r="BST647" s="61"/>
      <c r="BSU647" s="104"/>
      <c r="BSV647" s="60"/>
      <c r="BSW647" s="61"/>
      <c r="BSX647" s="104"/>
      <c r="BSY647" s="60"/>
      <c r="BSZ647" s="61"/>
      <c r="BTA647" s="104"/>
      <c r="BTB647" s="60"/>
      <c r="BTC647" s="61"/>
      <c r="BTD647" s="104"/>
      <c r="BTE647" s="60"/>
      <c r="BTF647" s="61"/>
      <c r="BTG647" s="104"/>
      <c r="BTH647" s="60"/>
      <c r="BTI647" s="61"/>
      <c r="BTJ647" s="104"/>
      <c r="BTK647" s="60"/>
      <c r="BTL647" s="61"/>
      <c r="BTM647" s="104"/>
      <c r="BTN647" s="60"/>
      <c r="BTO647" s="61"/>
      <c r="BTP647" s="104"/>
      <c r="BTQ647" s="60"/>
      <c r="BTR647" s="61"/>
      <c r="BTS647" s="104"/>
      <c r="BTT647" s="60"/>
      <c r="BTU647" s="61"/>
      <c r="BTV647" s="104"/>
      <c r="BTW647" s="60"/>
      <c r="BTX647" s="61"/>
      <c r="BTY647" s="104"/>
      <c r="BTZ647" s="60"/>
      <c r="BUA647" s="61"/>
      <c r="BUB647" s="104"/>
      <c r="BUC647" s="60"/>
      <c r="BUD647" s="61"/>
      <c r="BUE647" s="104"/>
      <c r="BUF647" s="60"/>
      <c r="BUG647" s="61"/>
      <c r="BUH647" s="104"/>
      <c r="BUI647" s="60"/>
      <c r="BUJ647" s="61"/>
      <c r="BUK647" s="104"/>
      <c r="BUL647" s="60"/>
      <c r="BUM647" s="61"/>
      <c r="BUN647" s="104"/>
      <c r="BUO647" s="60"/>
      <c r="BUP647" s="61"/>
      <c r="BUQ647" s="104"/>
      <c r="BUR647" s="60"/>
      <c r="BUS647" s="61"/>
      <c r="BUT647" s="104"/>
      <c r="BUU647" s="60"/>
      <c r="BUV647" s="61"/>
      <c r="BUW647" s="104"/>
      <c r="BUX647" s="60"/>
      <c r="BUY647" s="61"/>
      <c r="BUZ647" s="104"/>
      <c r="BVA647" s="60"/>
      <c r="BVB647" s="61"/>
      <c r="BVC647" s="104"/>
      <c r="BVD647" s="60"/>
      <c r="BVE647" s="61"/>
      <c r="BVF647" s="104"/>
      <c r="BVG647" s="60"/>
      <c r="BVH647" s="61"/>
      <c r="BVI647" s="104"/>
      <c r="BVJ647" s="60"/>
      <c r="BVK647" s="61"/>
      <c r="BVL647" s="104"/>
      <c r="BVM647" s="60"/>
      <c r="BVN647" s="61"/>
      <c r="BVO647" s="104"/>
      <c r="BVP647" s="60"/>
      <c r="BVQ647" s="61"/>
      <c r="BVR647" s="104"/>
      <c r="BVS647" s="60"/>
      <c r="BVT647" s="61"/>
      <c r="BVU647" s="104"/>
      <c r="BVV647" s="60"/>
      <c r="BVW647" s="61"/>
      <c r="BVX647" s="104"/>
      <c r="BVY647" s="60"/>
      <c r="BVZ647" s="61"/>
      <c r="BWA647" s="104"/>
      <c r="BWB647" s="60"/>
      <c r="BWC647" s="61"/>
      <c r="BWD647" s="104"/>
      <c r="BWE647" s="60"/>
      <c r="BWF647" s="61"/>
      <c r="BWG647" s="104"/>
      <c r="BWH647" s="60"/>
      <c r="BWI647" s="61"/>
      <c r="BWJ647" s="104"/>
      <c r="BWK647" s="60"/>
      <c r="BWL647" s="61"/>
      <c r="BWM647" s="104"/>
      <c r="BWN647" s="60"/>
      <c r="BWO647" s="61"/>
      <c r="BWP647" s="104"/>
      <c r="BWQ647" s="60"/>
      <c r="BWR647" s="61"/>
      <c r="BWS647" s="104"/>
      <c r="BWT647" s="60"/>
      <c r="BWU647" s="61"/>
      <c r="BWV647" s="104"/>
      <c r="BWW647" s="60"/>
      <c r="BWX647" s="61"/>
      <c r="BWY647" s="104"/>
      <c r="BWZ647" s="60"/>
      <c r="BXA647" s="61"/>
      <c r="BXB647" s="104"/>
      <c r="BXC647" s="60"/>
      <c r="BXD647" s="61"/>
      <c r="BXE647" s="104"/>
      <c r="BXF647" s="60"/>
      <c r="BXG647" s="61"/>
      <c r="BXH647" s="104"/>
      <c r="BXI647" s="60"/>
      <c r="BXJ647" s="61"/>
      <c r="BXK647" s="104"/>
      <c r="BXL647" s="60"/>
      <c r="BXM647" s="61"/>
      <c r="BXN647" s="104"/>
      <c r="BXO647" s="60"/>
      <c r="BXP647" s="61"/>
      <c r="BXQ647" s="104"/>
      <c r="BXR647" s="60"/>
      <c r="BXS647" s="61"/>
      <c r="BXT647" s="104"/>
      <c r="BXU647" s="60"/>
      <c r="BXV647" s="61"/>
      <c r="BXW647" s="104"/>
      <c r="BXX647" s="60"/>
      <c r="BXY647" s="61"/>
      <c r="BXZ647" s="104"/>
      <c r="BYA647" s="60"/>
      <c r="BYB647" s="61"/>
      <c r="BYC647" s="104"/>
      <c r="BYD647" s="60"/>
      <c r="BYE647" s="61"/>
      <c r="BYF647" s="104"/>
      <c r="BYG647" s="60"/>
      <c r="BYH647" s="61"/>
      <c r="BYI647" s="104"/>
      <c r="BYJ647" s="60"/>
      <c r="BYK647" s="61"/>
      <c r="BYL647" s="104"/>
      <c r="BYM647" s="60"/>
      <c r="BYN647" s="61"/>
      <c r="BYO647" s="104"/>
      <c r="BYP647" s="60"/>
      <c r="BYQ647" s="61"/>
      <c r="BYR647" s="104"/>
      <c r="BYS647" s="60"/>
      <c r="BYT647" s="61"/>
      <c r="BYU647" s="104"/>
      <c r="BYV647" s="60"/>
      <c r="BYW647" s="61"/>
      <c r="BYX647" s="104"/>
      <c r="BYY647" s="60"/>
      <c r="BYZ647" s="61"/>
      <c r="BZA647" s="104"/>
      <c r="BZB647" s="60"/>
      <c r="BZC647" s="61"/>
      <c r="BZD647" s="104"/>
      <c r="BZE647" s="60"/>
      <c r="BZF647" s="61"/>
      <c r="BZG647" s="104"/>
      <c r="BZH647" s="60"/>
      <c r="BZI647" s="61"/>
      <c r="BZJ647" s="104"/>
      <c r="BZK647" s="60"/>
      <c r="BZL647" s="61"/>
      <c r="BZM647" s="104"/>
      <c r="BZN647" s="60"/>
      <c r="BZO647" s="61"/>
      <c r="BZP647" s="104"/>
      <c r="BZQ647" s="60"/>
      <c r="BZR647" s="61"/>
      <c r="BZS647" s="104"/>
      <c r="BZT647" s="60"/>
      <c r="BZU647" s="61"/>
      <c r="BZV647" s="104"/>
      <c r="BZW647" s="60"/>
      <c r="BZX647" s="61"/>
      <c r="BZY647" s="104"/>
      <c r="BZZ647" s="60"/>
      <c r="CAA647" s="61"/>
      <c r="CAB647" s="104"/>
      <c r="CAC647" s="60"/>
      <c r="CAD647" s="61"/>
      <c r="CAE647" s="104"/>
      <c r="CAF647" s="60"/>
      <c r="CAG647" s="61"/>
      <c r="CAH647" s="104"/>
      <c r="CAI647" s="60"/>
      <c r="CAJ647" s="61"/>
      <c r="CAK647" s="104"/>
      <c r="CAL647" s="60"/>
      <c r="CAM647" s="61"/>
      <c r="CAN647" s="104"/>
      <c r="CAO647" s="60"/>
      <c r="CAP647" s="61"/>
      <c r="CAQ647" s="104"/>
      <c r="CAR647" s="60"/>
      <c r="CAS647" s="61"/>
      <c r="CAT647" s="104"/>
      <c r="CAU647" s="60"/>
      <c r="CAV647" s="61"/>
      <c r="CAW647" s="104"/>
      <c r="CAX647" s="60"/>
      <c r="CAY647" s="61"/>
      <c r="CAZ647" s="104"/>
      <c r="CBA647" s="60"/>
      <c r="CBB647" s="61"/>
      <c r="CBC647" s="104"/>
      <c r="CBD647" s="60"/>
      <c r="CBE647" s="61"/>
      <c r="CBF647" s="104"/>
      <c r="CBG647" s="60"/>
      <c r="CBH647" s="61"/>
      <c r="CBI647" s="104"/>
      <c r="CBJ647" s="60"/>
      <c r="CBK647" s="61"/>
      <c r="CBL647" s="104"/>
      <c r="CBM647" s="60"/>
      <c r="CBN647" s="61"/>
      <c r="CBO647" s="104"/>
      <c r="CBP647" s="60"/>
      <c r="CBQ647" s="61"/>
      <c r="CBR647" s="104"/>
      <c r="CBS647" s="60"/>
      <c r="CBT647" s="61"/>
      <c r="CBU647" s="104"/>
      <c r="CBV647" s="60"/>
      <c r="CBW647" s="61"/>
      <c r="CBX647" s="104"/>
      <c r="CBY647" s="60"/>
      <c r="CBZ647" s="61"/>
      <c r="CCA647" s="104"/>
      <c r="CCB647" s="60"/>
      <c r="CCC647" s="61"/>
      <c r="CCD647" s="104"/>
      <c r="CCE647" s="60"/>
      <c r="CCF647" s="61"/>
      <c r="CCG647" s="104"/>
      <c r="CCH647" s="60"/>
      <c r="CCI647" s="61"/>
      <c r="CCJ647" s="104"/>
      <c r="CCK647" s="60"/>
      <c r="CCL647" s="61"/>
      <c r="CCM647" s="104"/>
      <c r="CCN647" s="60"/>
      <c r="CCO647" s="61"/>
      <c r="CCP647" s="104"/>
      <c r="CCQ647" s="60"/>
      <c r="CCR647" s="61"/>
      <c r="CCS647" s="104"/>
      <c r="CCT647" s="60"/>
      <c r="CCU647" s="61"/>
      <c r="CCV647" s="104"/>
      <c r="CCW647" s="60"/>
      <c r="CCX647" s="61"/>
      <c r="CCY647" s="104"/>
      <c r="CCZ647" s="60"/>
      <c r="CDA647" s="61"/>
      <c r="CDB647" s="104"/>
      <c r="CDC647" s="60"/>
      <c r="CDD647" s="61"/>
      <c r="CDE647" s="104"/>
      <c r="CDF647" s="60"/>
      <c r="CDG647" s="61"/>
      <c r="CDH647" s="104"/>
      <c r="CDI647" s="60"/>
      <c r="CDJ647" s="61"/>
      <c r="CDK647" s="104"/>
      <c r="CDL647" s="60"/>
      <c r="CDM647" s="61"/>
      <c r="CDN647" s="104"/>
      <c r="CDO647" s="60"/>
      <c r="CDP647" s="61"/>
      <c r="CDQ647" s="104"/>
      <c r="CDR647" s="60"/>
      <c r="CDS647" s="61"/>
      <c r="CDT647" s="104"/>
      <c r="CDU647" s="60"/>
      <c r="CDV647" s="61"/>
      <c r="CDW647" s="104"/>
      <c r="CDX647" s="60"/>
      <c r="CDY647" s="61"/>
      <c r="CDZ647" s="104"/>
      <c r="CEA647" s="60"/>
      <c r="CEB647" s="61"/>
      <c r="CEC647" s="104"/>
      <c r="CED647" s="60"/>
      <c r="CEE647" s="61"/>
      <c r="CEF647" s="104"/>
      <c r="CEG647" s="60"/>
      <c r="CEH647" s="61"/>
      <c r="CEI647" s="104"/>
      <c r="CEJ647" s="60"/>
      <c r="CEK647" s="61"/>
      <c r="CEL647" s="104"/>
      <c r="CEM647" s="60"/>
      <c r="CEN647" s="61"/>
      <c r="CEO647" s="104"/>
      <c r="CEP647" s="60"/>
      <c r="CEQ647" s="61"/>
      <c r="CER647" s="104"/>
      <c r="CES647" s="60"/>
      <c r="CET647" s="61"/>
      <c r="CEU647" s="104"/>
      <c r="CEV647" s="60"/>
      <c r="CEW647" s="61"/>
      <c r="CEX647" s="104"/>
      <c r="CEY647" s="60"/>
      <c r="CEZ647" s="61"/>
      <c r="CFA647" s="104"/>
      <c r="CFB647" s="60"/>
      <c r="CFC647" s="61"/>
      <c r="CFD647" s="104"/>
      <c r="CFE647" s="60"/>
      <c r="CFF647" s="61"/>
      <c r="CFG647" s="104"/>
      <c r="CFH647" s="60"/>
      <c r="CFI647" s="61"/>
      <c r="CFJ647" s="104"/>
      <c r="CFK647" s="60"/>
      <c r="CFL647" s="61"/>
      <c r="CFM647" s="104"/>
      <c r="CFN647" s="60"/>
      <c r="CFO647" s="61"/>
      <c r="CFP647" s="104"/>
      <c r="CFQ647" s="60"/>
      <c r="CFR647" s="61"/>
      <c r="CFS647" s="104"/>
      <c r="CFT647" s="60"/>
      <c r="CFU647" s="61"/>
      <c r="CFV647" s="104"/>
      <c r="CFW647" s="60"/>
      <c r="CFX647" s="61"/>
      <c r="CFY647" s="104"/>
      <c r="CFZ647" s="60"/>
      <c r="CGA647" s="61"/>
      <c r="CGB647" s="104"/>
      <c r="CGC647" s="60"/>
      <c r="CGD647" s="61"/>
      <c r="CGE647" s="104"/>
      <c r="CGF647" s="60"/>
      <c r="CGG647" s="61"/>
      <c r="CGH647" s="104"/>
      <c r="CGI647" s="60"/>
      <c r="CGJ647" s="61"/>
      <c r="CGK647" s="104"/>
      <c r="CGL647" s="60"/>
      <c r="CGM647" s="61"/>
      <c r="CGN647" s="104"/>
      <c r="CGO647" s="60"/>
      <c r="CGP647" s="61"/>
      <c r="CGQ647" s="104"/>
      <c r="CGR647" s="60"/>
      <c r="CGS647" s="61"/>
      <c r="CGT647" s="104"/>
      <c r="CGU647" s="60"/>
      <c r="CGV647" s="61"/>
      <c r="CGW647" s="104"/>
      <c r="CGX647" s="60"/>
      <c r="CGY647" s="61"/>
      <c r="CGZ647" s="104"/>
      <c r="CHA647" s="60"/>
      <c r="CHB647" s="61"/>
      <c r="CHC647" s="104"/>
      <c r="CHD647" s="60"/>
      <c r="CHE647" s="61"/>
      <c r="CHF647" s="104"/>
      <c r="CHG647" s="60"/>
      <c r="CHH647" s="61"/>
      <c r="CHI647" s="104"/>
      <c r="CHJ647" s="60"/>
      <c r="CHK647" s="61"/>
      <c r="CHL647" s="104"/>
      <c r="CHM647" s="60"/>
      <c r="CHN647" s="61"/>
      <c r="CHO647" s="104"/>
      <c r="CHP647" s="60"/>
      <c r="CHQ647" s="61"/>
      <c r="CHR647" s="104"/>
      <c r="CHS647" s="60"/>
      <c r="CHT647" s="61"/>
      <c r="CHU647" s="104"/>
      <c r="CHV647" s="60"/>
      <c r="CHW647" s="61"/>
      <c r="CHX647" s="104"/>
      <c r="CHY647" s="60"/>
      <c r="CHZ647" s="61"/>
      <c r="CIA647" s="104"/>
      <c r="CIB647" s="60"/>
      <c r="CIC647" s="61"/>
      <c r="CID647" s="104"/>
      <c r="CIE647" s="60"/>
      <c r="CIF647" s="61"/>
      <c r="CIG647" s="104"/>
      <c r="CIH647" s="60"/>
      <c r="CII647" s="61"/>
      <c r="CIJ647" s="104"/>
      <c r="CIK647" s="60"/>
      <c r="CIL647" s="61"/>
      <c r="CIM647" s="104"/>
      <c r="CIN647" s="60"/>
      <c r="CIO647" s="61"/>
      <c r="CIP647" s="104"/>
      <c r="CIQ647" s="60"/>
      <c r="CIR647" s="61"/>
      <c r="CIS647" s="104"/>
      <c r="CIT647" s="60"/>
      <c r="CIU647" s="61"/>
      <c r="CIV647" s="104"/>
      <c r="CIW647" s="60"/>
      <c r="CIX647" s="61"/>
      <c r="CIY647" s="104"/>
      <c r="CIZ647" s="60"/>
      <c r="CJA647" s="61"/>
      <c r="CJB647" s="104"/>
      <c r="CJC647" s="60"/>
      <c r="CJD647" s="61"/>
      <c r="CJE647" s="104"/>
      <c r="CJF647" s="60"/>
      <c r="CJG647" s="61"/>
      <c r="CJH647" s="104"/>
      <c r="CJI647" s="60"/>
      <c r="CJJ647" s="61"/>
      <c r="CJK647" s="104"/>
      <c r="CJL647" s="60"/>
      <c r="CJM647" s="61"/>
      <c r="CJN647" s="104"/>
      <c r="CJO647" s="60"/>
      <c r="CJP647" s="61"/>
      <c r="CJQ647" s="104"/>
      <c r="CJR647" s="60"/>
      <c r="CJS647" s="61"/>
      <c r="CJT647" s="104"/>
      <c r="CJU647" s="60"/>
      <c r="CJV647" s="61"/>
      <c r="CJW647" s="104"/>
      <c r="CJX647" s="60"/>
      <c r="CJY647" s="61"/>
      <c r="CJZ647" s="104"/>
      <c r="CKA647" s="60"/>
      <c r="CKB647" s="61"/>
      <c r="CKC647" s="104"/>
      <c r="CKD647" s="60"/>
      <c r="CKE647" s="61"/>
      <c r="CKF647" s="104"/>
      <c r="CKG647" s="60"/>
      <c r="CKH647" s="61"/>
      <c r="CKI647" s="104"/>
      <c r="CKJ647" s="60"/>
      <c r="CKK647" s="61"/>
      <c r="CKL647" s="104"/>
      <c r="CKM647" s="60"/>
      <c r="CKN647" s="61"/>
      <c r="CKO647" s="104"/>
      <c r="CKP647" s="60"/>
      <c r="CKQ647" s="61"/>
      <c r="CKR647" s="104"/>
      <c r="CKS647" s="60"/>
      <c r="CKT647" s="61"/>
      <c r="CKU647" s="104"/>
      <c r="CKV647" s="60"/>
      <c r="CKW647" s="61"/>
      <c r="CKX647" s="104"/>
      <c r="CKY647" s="60"/>
      <c r="CKZ647" s="61"/>
      <c r="CLA647" s="104"/>
      <c r="CLB647" s="60"/>
      <c r="CLC647" s="61"/>
      <c r="CLD647" s="104"/>
      <c r="CLE647" s="60"/>
      <c r="CLF647" s="61"/>
      <c r="CLG647" s="104"/>
      <c r="CLH647" s="60"/>
      <c r="CLI647" s="61"/>
      <c r="CLJ647" s="104"/>
      <c r="CLK647" s="60"/>
      <c r="CLL647" s="61"/>
      <c r="CLM647" s="104"/>
      <c r="CLN647" s="60"/>
      <c r="CLO647" s="61"/>
      <c r="CLP647" s="104"/>
      <c r="CLQ647" s="60"/>
      <c r="CLR647" s="61"/>
      <c r="CLS647" s="104"/>
      <c r="CLT647" s="60"/>
      <c r="CLU647" s="61"/>
      <c r="CLV647" s="104"/>
      <c r="CLW647" s="60"/>
      <c r="CLX647" s="61"/>
      <c r="CLY647" s="104"/>
      <c r="CLZ647" s="60"/>
      <c r="CMA647" s="61"/>
      <c r="CMB647" s="104"/>
      <c r="CMC647" s="60"/>
      <c r="CMD647" s="61"/>
      <c r="CME647" s="104"/>
      <c r="CMF647" s="60"/>
      <c r="CMG647" s="61"/>
      <c r="CMH647" s="104"/>
      <c r="CMI647" s="60"/>
      <c r="CMJ647" s="61"/>
      <c r="CMK647" s="104"/>
      <c r="CML647" s="60"/>
      <c r="CMM647" s="61"/>
      <c r="CMN647" s="104"/>
      <c r="CMO647" s="60"/>
      <c r="CMP647" s="61"/>
      <c r="CMQ647" s="104"/>
      <c r="CMR647" s="60"/>
      <c r="CMS647" s="61"/>
      <c r="CMT647" s="104"/>
      <c r="CMU647" s="60"/>
      <c r="CMV647" s="61"/>
      <c r="CMW647" s="104"/>
      <c r="CMX647" s="60"/>
      <c r="CMY647" s="61"/>
      <c r="CMZ647" s="104"/>
      <c r="CNA647" s="60"/>
      <c r="CNB647" s="61"/>
      <c r="CNC647" s="104"/>
      <c r="CND647" s="60"/>
      <c r="CNE647" s="61"/>
      <c r="CNF647" s="104"/>
      <c r="CNG647" s="60"/>
      <c r="CNH647" s="61"/>
      <c r="CNI647" s="104"/>
      <c r="CNJ647" s="60"/>
      <c r="CNK647" s="61"/>
      <c r="CNL647" s="104"/>
      <c r="CNM647" s="60"/>
      <c r="CNN647" s="61"/>
      <c r="CNO647" s="104"/>
      <c r="CNP647" s="60"/>
      <c r="CNQ647" s="61"/>
      <c r="CNR647" s="104"/>
      <c r="CNS647" s="60"/>
      <c r="CNT647" s="61"/>
      <c r="CNU647" s="104"/>
      <c r="CNV647" s="60"/>
      <c r="CNW647" s="61"/>
      <c r="CNX647" s="104"/>
      <c r="CNY647" s="60"/>
      <c r="CNZ647" s="61"/>
      <c r="COA647" s="104"/>
      <c r="COB647" s="60"/>
      <c r="COC647" s="61"/>
      <c r="COD647" s="104"/>
      <c r="COE647" s="60"/>
      <c r="COF647" s="61"/>
      <c r="COG647" s="104"/>
      <c r="COH647" s="60"/>
      <c r="COI647" s="61"/>
      <c r="COJ647" s="104"/>
      <c r="COK647" s="60"/>
      <c r="COL647" s="61"/>
      <c r="COM647" s="104"/>
      <c r="CON647" s="60"/>
      <c r="COO647" s="61"/>
      <c r="COP647" s="104"/>
      <c r="COQ647" s="60"/>
      <c r="COR647" s="61"/>
      <c r="COS647" s="104"/>
      <c r="COT647" s="60"/>
      <c r="COU647" s="61"/>
      <c r="COV647" s="104"/>
      <c r="COW647" s="60"/>
      <c r="COX647" s="61"/>
      <c r="COY647" s="104"/>
      <c r="COZ647" s="60"/>
      <c r="CPA647" s="61"/>
      <c r="CPB647" s="104"/>
      <c r="CPC647" s="60"/>
      <c r="CPD647" s="61"/>
      <c r="CPE647" s="104"/>
      <c r="CPF647" s="60"/>
      <c r="CPG647" s="61"/>
      <c r="CPH647" s="104"/>
      <c r="CPI647" s="60"/>
      <c r="CPJ647" s="61"/>
      <c r="CPK647" s="104"/>
      <c r="CPL647" s="60"/>
      <c r="CPM647" s="61"/>
      <c r="CPN647" s="104"/>
      <c r="CPO647" s="60"/>
      <c r="CPP647" s="61"/>
      <c r="CPQ647" s="104"/>
      <c r="CPR647" s="60"/>
      <c r="CPS647" s="61"/>
      <c r="CPT647" s="104"/>
      <c r="CPU647" s="60"/>
      <c r="CPV647" s="61"/>
      <c r="CPW647" s="104"/>
      <c r="CPX647" s="60"/>
      <c r="CPY647" s="61"/>
      <c r="CPZ647" s="104"/>
      <c r="CQA647" s="60"/>
      <c r="CQB647" s="61"/>
      <c r="CQC647" s="104"/>
      <c r="CQD647" s="60"/>
      <c r="CQE647" s="61"/>
      <c r="CQF647" s="104"/>
      <c r="CQG647" s="60"/>
      <c r="CQH647" s="61"/>
      <c r="CQI647" s="104"/>
      <c r="CQJ647" s="60"/>
      <c r="CQK647" s="61"/>
      <c r="CQL647" s="104"/>
      <c r="CQM647" s="60"/>
      <c r="CQN647" s="61"/>
      <c r="CQO647" s="104"/>
      <c r="CQP647" s="60"/>
      <c r="CQQ647" s="61"/>
      <c r="CQR647" s="104"/>
      <c r="CQS647" s="60"/>
      <c r="CQT647" s="61"/>
      <c r="CQU647" s="104"/>
      <c r="CQV647" s="60"/>
      <c r="CQW647" s="61"/>
      <c r="CQX647" s="104"/>
      <c r="CQY647" s="60"/>
      <c r="CQZ647" s="61"/>
      <c r="CRA647" s="104"/>
      <c r="CRB647" s="60"/>
      <c r="CRC647" s="61"/>
      <c r="CRD647" s="104"/>
      <c r="CRE647" s="60"/>
      <c r="CRF647" s="61"/>
      <c r="CRG647" s="104"/>
      <c r="CRH647" s="60"/>
      <c r="CRI647" s="61"/>
      <c r="CRJ647" s="104"/>
      <c r="CRK647" s="60"/>
      <c r="CRL647" s="61"/>
      <c r="CRM647" s="104"/>
      <c r="CRN647" s="60"/>
      <c r="CRO647" s="61"/>
      <c r="CRP647" s="104"/>
      <c r="CRQ647" s="60"/>
      <c r="CRR647" s="61"/>
      <c r="CRS647" s="104"/>
      <c r="CRT647" s="60"/>
      <c r="CRU647" s="61"/>
      <c r="CRV647" s="104"/>
      <c r="CRW647" s="60"/>
      <c r="CRX647" s="61"/>
      <c r="CRY647" s="104"/>
      <c r="CRZ647" s="60"/>
      <c r="CSA647" s="61"/>
      <c r="CSB647" s="104"/>
      <c r="CSC647" s="60"/>
      <c r="CSD647" s="61"/>
      <c r="CSE647" s="104"/>
      <c r="CSF647" s="60"/>
      <c r="CSG647" s="61"/>
      <c r="CSH647" s="104"/>
      <c r="CSI647" s="60"/>
      <c r="CSJ647" s="61"/>
      <c r="CSK647" s="104"/>
      <c r="CSL647" s="60"/>
      <c r="CSM647" s="61"/>
      <c r="CSN647" s="104"/>
      <c r="CSO647" s="60"/>
      <c r="CSP647" s="61"/>
      <c r="CSQ647" s="104"/>
      <c r="CSR647" s="60"/>
      <c r="CSS647" s="61"/>
      <c r="CST647" s="104"/>
      <c r="CSU647" s="60"/>
      <c r="CSV647" s="61"/>
      <c r="CSW647" s="104"/>
      <c r="CSX647" s="60"/>
      <c r="CSY647" s="61"/>
      <c r="CSZ647" s="104"/>
      <c r="CTA647" s="60"/>
      <c r="CTB647" s="61"/>
      <c r="CTC647" s="104"/>
      <c r="CTD647" s="60"/>
      <c r="CTE647" s="61"/>
      <c r="CTF647" s="104"/>
      <c r="CTG647" s="60"/>
      <c r="CTH647" s="61"/>
      <c r="CTI647" s="104"/>
      <c r="CTJ647" s="60"/>
      <c r="CTK647" s="61"/>
      <c r="CTL647" s="104"/>
      <c r="CTM647" s="60"/>
      <c r="CTN647" s="61"/>
      <c r="CTO647" s="104"/>
      <c r="CTP647" s="60"/>
      <c r="CTQ647" s="61"/>
      <c r="CTR647" s="104"/>
      <c r="CTS647" s="60"/>
      <c r="CTT647" s="61"/>
      <c r="CTU647" s="104"/>
      <c r="CTV647" s="60"/>
      <c r="CTW647" s="61"/>
      <c r="CTX647" s="104"/>
      <c r="CTY647" s="60"/>
      <c r="CTZ647" s="61"/>
      <c r="CUA647" s="104"/>
      <c r="CUB647" s="60"/>
      <c r="CUC647" s="61"/>
      <c r="CUD647" s="104"/>
      <c r="CUE647" s="60"/>
      <c r="CUF647" s="61"/>
      <c r="CUG647" s="104"/>
      <c r="CUH647" s="60"/>
      <c r="CUI647" s="61"/>
      <c r="CUJ647" s="104"/>
      <c r="CUK647" s="60"/>
      <c r="CUL647" s="61"/>
      <c r="CUM647" s="104"/>
      <c r="CUN647" s="60"/>
      <c r="CUO647" s="61"/>
      <c r="CUP647" s="104"/>
      <c r="CUQ647" s="60"/>
      <c r="CUR647" s="61"/>
      <c r="CUS647" s="104"/>
      <c r="CUT647" s="60"/>
      <c r="CUU647" s="61"/>
      <c r="CUV647" s="104"/>
      <c r="CUW647" s="60"/>
      <c r="CUX647" s="61"/>
      <c r="CUY647" s="104"/>
      <c r="CUZ647" s="60"/>
      <c r="CVA647" s="61"/>
      <c r="CVB647" s="104"/>
      <c r="CVC647" s="60"/>
      <c r="CVD647" s="61"/>
      <c r="CVE647" s="104"/>
      <c r="CVF647" s="60"/>
      <c r="CVG647" s="61"/>
      <c r="CVH647" s="104"/>
      <c r="CVI647" s="60"/>
      <c r="CVJ647" s="61"/>
      <c r="CVK647" s="104"/>
      <c r="CVL647" s="60"/>
      <c r="CVM647" s="61"/>
      <c r="CVN647" s="104"/>
      <c r="CVO647" s="60"/>
      <c r="CVP647" s="61"/>
      <c r="CVQ647" s="104"/>
      <c r="CVR647" s="60"/>
      <c r="CVS647" s="61"/>
      <c r="CVT647" s="104"/>
      <c r="CVU647" s="60"/>
      <c r="CVV647" s="61"/>
      <c r="CVW647" s="104"/>
      <c r="CVX647" s="60"/>
      <c r="CVY647" s="61"/>
      <c r="CVZ647" s="104"/>
      <c r="CWA647" s="60"/>
      <c r="CWB647" s="61"/>
      <c r="CWC647" s="104"/>
      <c r="CWD647" s="60"/>
      <c r="CWE647" s="61"/>
      <c r="CWF647" s="104"/>
      <c r="CWG647" s="60"/>
      <c r="CWH647" s="61"/>
      <c r="CWI647" s="104"/>
      <c r="CWJ647" s="60"/>
      <c r="CWK647" s="61"/>
      <c r="CWL647" s="104"/>
      <c r="CWM647" s="60"/>
      <c r="CWN647" s="61"/>
      <c r="CWO647" s="104"/>
      <c r="CWP647" s="60"/>
      <c r="CWQ647" s="61"/>
      <c r="CWR647" s="104"/>
      <c r="CWS647" s="60"/>
      <c r="CWT647" s="61"/>
      <c r="CWU647" s="104"/>
      <c r="CWV647" s="60"/>
      <c r="CWW647" s="61"/>
      <c r="CWX647" s="104"/>
      <c r="CWY647" s="60"/>
      <c r="CWZ647" s="61"/>
      <c r="CXA647" s="104"/>
      <c r="CXB647" s="60"/>
      <c r="CXC647" s="61"/>
      <c r="CXD647" s="104"/>
      <c r="CXE647" s="60"/>
      <c r="CXF647" s="61"/>
      <c r="CXG647" s="104"/>
      <c r="CXH647" s="60"/>
      <c r="CXI647" s="61"/>
      <c r="CXJ647" s="104"/>
      <c r="CXK647" s="60"/>
      <c r="CXL647" s="61"/>
      <c r="CXM647" s="104"/>
      <c r="CXN647" s="60"/>
      <c r="CXO647" s="61"/>
      <c r="CXP647" s="104"/>
      <c r="CXQ647" s="60"/>
      <c r="CXR647" s="61"/>
      <c r="CXS647" s="104"/>
      <c r="CXT647" s="60"/>
      <c r="CXU647" s="61"/>
      <c r="CXV647" s="104"/>
      <c r="CXW647" s="60"/>
      <c r="CXX647" s="61"/>
      <c r="CXY647" s="104"/>
      <c r="CXZ647" s="60"/>
      <c r="CYA647" s="61"/>
      <c r="CYB647" s="104"/>
      <c r="CYC647" s="60"/>
      <c r="CYD647" s="61"/>
      <c r="CYE647" s="104"/>
      <c r="CYF647" s="60"/>
      <c r="CYG647" s="61"/>
      <c r="CYH647" s="104"/>
      <c r="CYI647" s="60"/>
      <c r="CYJ647" s="61"/>
      <c r="CYK647" s="104"/>
      <c r="CYL647" s="60"/>
      <c r="CYM647" s="61"/>
      <c r="CYN647" s="104"/>
      <c r="CYO647" s="60"/>
      <c r="CYP647" s="61"/>
      <c r="CYQ647" s="104"/>
      <c r="CYR647" s="60"/>
      <c r="CYS647" s="61"/>
      <c r="CYT647" s="104"/>
      <c r="CYU647" s="60"/>
      <c r="CYV647" s="61"/>
      <c r="CYW647" s="104"/>
      <c r="CYX647" s="60"/>
      <c r="CYY647" s="61"/>
      <c r="CYZ647" s="104"/>
      <c r="CZA647" s="60"/>
      <c r="CZB647" s="61"/>
      <c r="CZC647" s="104"/>
      <c r="CZD647" s="60"/>
      <c r="CZE647" s="61"/>
      <c r="CZF647" s="104"/>
      <c r="CZG647" s="60"/>
      <c r="CZH647" s="61"/>
      <c r="CZI647" s="104"/>
      <c r="CZJ647" s="60"/>
      <c r="CZK647" s="61"/>
      <c r="CZL647" s="104"/>
      <c r="CZM647" s="60"/>
      <c r="CZN647" s="61"/>
      <c r="CZO647" s="104"/>
      <c r="CZP647" s="60"/>
      <c r="CZQ647" s="61"/>
      <c r="CZR647" s="104"/>
      <c r="CZS647" s="60"/>
      <c r="CZT647" s="61"/>
      <c r="CZU647" s="104"/>
      <c r="CZV647" s="60"/>
      <c r="CZW647" s="61"/>
      <c r="CZX647" s="104"/>
      <c r="CZY647" s="60"/>
      <c r="CZZ647" s="61"/>
      <c r="DAA647" s="104"/>
      <c r="DAB647" s="60"/>
      <c r="DAC647" s="61"/>
      <c r="DAD647" s="104"/>
      <c r="DAE647" s="60"/>
      <c r="DAF647" s="61"/>
      <c r="DAG647" s="104"/>
      <c r="DAH647" s="60"/>
      <c r="DAI647" s="61"/>
      <c r="DAJ647" s="104"/>
      <c r="DAK647" s="60"/>
      <c r="DAL647" s="61"/>
      <c r="DAM647" s="104"/>
      <c r="DAN647" s="60"/>
      <c r="DAO647" s="61"/>
      <c r="DAP647" s="104"/>
      <c r="DAQ647" s="60"/>
      <c r="DAR647" s="61"/>
      <c r="DAS647" s="104"/>
      <c r="DAT647" s="60"/>
      <c r="DAU647" s="61"/>
      <c r="DAV647" s="104"/>
      <c r="DAW647" s="60"/>
      <c r="DAX647" s="61"/>
      <c r="DAY647" s="104"/>
      <c r="DAZ647" s="60"/>
      <c r="DBA647" s="61"/>
      <c r="DBB647" s="104"/>
      <c r="DBC647" s="60"/>
      <c r="DBD647" s="61"/>
      <c r="DBE647" s="104"/>
      <c r="DBF647" s="60"/>
      <c r="DBG647" s="61"/>
      <c r="DBH647" s="104"/>
      <c r="DBI647" s="60"/>
      <c r="DBJ647" s="61"/>
      <c r="DBK647" s="104"/>
      <c r="DBL647" s="60"/>
      <c r="DBM647" s="61"/>
      <c r="DBN647" s="104"/>
      <c r="DBO647" s="60"/>
      <c r="DBP647" s="61"/>
      <c r="DBQ647" s="104"/>
      <c r="DBR647" s="60"/>
      <c r="DBS647" s="61"/>
      <c r="DBT647" s="104"/>
      <c r="DBU647" s="60"/>
      <c r="DBV647" s="61"/>
      <c r="DBW647" s="104"/>
      <c r="DBX647" s="60"/>
      <c r="DBY647" s="61"/>
      <c r="DBZ647" s="104"/>
      <c r="DCA647" s="60"/>
      <c r="DCB647" s="61"/>
      <c r="DCC647" s="104"/>
      <c r="DCD647" s="60"/>
      <c r="DCE647" s="61"/>
      <c r="DCF647" s="104"/>
      <c r="DCG647" s="60"/>
      <c r="DCH647" s="61"/>
      <c r="DCI647" s="104"/>
      <c r="DCJ647" s="60"/>
      <c r="DCK647" s="61"/>
      <c r="DCL647" s="104"/>
      <c r="DCM647" s="60"/>
      <c r="DCN647" s="61"/>
      <c r="DCO647" s="104"/>
      <c r="DCP647" s="60"/>
      <c r="DCQ647" s="61"/>
      <c r="DCR647" s="104"/>
      <c r="DCS647" s="60"/>
      <c r="DCT647" s="61"/>
      <c r="DCU647" s="104"/>
      <c r="DCV647" s="60"/>
      <c r="DCW647" s="61"/>
      <c r="DCX647" s="104"/>
      <c r="DCY647" s="60"/>
      <c r="DCZ647" s="61"/>
      <c r="DDA647" s="104"/>
      <c r="DDB647" s="60"/>
      <c r="DDC647" s="61"/>
      <c r="DDD647" s="104"/>
      <c r="DDE647" s="60"/>
      <c r="DDF647" s="61"/>
      <c r="DDG647" s="104"/>
      <c r="DDH647" s="60"/>
      <c r="DDI647" s="61"/>
      <c r="DDJ647" s="104"/>
      <c r="DDK647" s="60"/>
      <c r="DDL647" s="61"/>
      <c r="DDM647" s="104"/>
      <c r="DDN647" s="60"/>
      <c r="DDO647" s="61"/>
      <c r="DDP647" s="104"/>
      <c r="DDQ647" s="60"/>
      <c r="DDR647" s="61"/>
      <c r="DDS647" s="104"/>
      <c r="DDT647" s="60"/>
      <c r="DDU647" s="61"/>
      <c r="DDV647" s="104"/>
      <c r="DDW647" s="60"/>
      <c r="DDX647" s="61"/>
      <c r="DDY647" s="104"/>
      <c r="DDZ647" s="60"/>
      <c r="DEA647" s="61"/>
      <c r="DEB647" s="104"/>
      <c r="DEC647" s="60"/>
      <c r="DED647" s="61"/>
      <c r="DEE647" s="104"/>
      <c r="DEF647" s="60"/>
      <c r="DEG647" s="61"/>
      <c r="DEH647" s="104"/>
      <c r="DEI647" s="60"/>
      <c r="DEJ647" s="61"/>
      <c r="DEK647" s="104"/>
      <c r="DEL647" s="60"/>
      <c r="DEM647" s="61"/>
      <c r="DEN647" s="104"/>
      <c r="DEO647" s="60"/>
      <c r="DEP647" s="61"/>
      <c r="DEQ647" s="104"/>
      <c r="DER647" s="60"/>
      <c r="DES647" s="61"/>
      <c r="DET647" s="104"/>
      <c r="DEU647" s="60"/>
      <c r="DEV647" s="61"/>
      <c r="DEW647" s="104"/>
      <c r="DEX647" s="60"/>
      <c r="DEY647" s="61"/>
      <c r="DEZ647" s="104"/>
      <c r="DFA647" s="60"/>
      <c r="DFB647" s="61"/>
      <c r="DFC647" s="104"/>
      <c r="DFD647" s="60"/>
      <c r="DFE647" s="61"/>
      <c r="DFF647" s="104"/>
      <c r="DFG647" s="60"/>
      <c r="DFH647" s="61"/>
      <c r="DFI647" s="104"/>
      <c r="DFJ647" s="60"/>
      <c r="DFK647" s="61"/>
      <c r="DFL647" s="104"/>
      <c r="DFM647" s="60"/>
      <c r="DFN647" s="61"/>
      <c r="DFO647" s="104"/>
      <c r="DFP647" s="60"/>
      <c r="DFQ647" s="61"/>
      <c r="DFR647" s="104"/>
      <c r="DFS647" s="60"/>
      <c r="DFT647" s="61"/>
      <c r="DFU647" s="104"/>
      <c r="DFV647" s="60"/>
      <c r="DFW647" s="61"/>
      <c r="DFX647" s="104"/>
      <c r="DFY647" s="60"/>
      <c r="DFZ647" s="61"/>
      <c r="DGA647" s="104"/>
      <c r="DGB647" s="60"/>
      <c r="DGC647" s="61"/>
      <c r="DGD647" s="104"/>
      <c r="DGE647" s="60"/>
      <c r="DGF647" s="61"/>
      <c r="DGG647" s="104"/>
      <c r="DGH647" s="60"/>
      <c r="DGI647" s="61"/>
      <c r="DGJ647" s="104"/>
      <c r="DGK647" s="60"/>
      <c r="DGL647" s="61"/>
      <c r="DGM647" s="104"/>
      <c r="DGN647" s="60"/>
      <c r="DGO647" s="61"/>
      <c r="DGP647" s="104"/>
      <c r="DGQ647" s="60"/>
      <c r="DGR647" s="61"/>
      <c r="DGS647" s="104"/>
      <c r="DGT647" s="60"/>
      <c r="DGU647" s="61"/>
      <c r="DGV647" s="104"/>
      <c r="DGW647" s="60"/>
      <c r="DGX647" s="61"/>
      <c r="DGY647" s="104"/>
      <c r="DGZ647" s="60"/>
      <c r="DHA647" s="61"/>
      <c r="DHB647" s="104"/>
      <c r="DHC647" s="60"/>
      <c r="DHD647" s="61"/>
      <c r="DHE647" s="104"/>
      <c r="DHF647" s="60"/>
      <c r="DHG647" s="61"/>
      <c r="DHH647" s="104"/>
      <c r="DHI647" s="60"/>
      <c r="DHJ647" s="61"/>
      <c r="DHK647" s="104"/>
      <c r="DHL647" s="60"/>
      <c r="DHM647" s="61"/>
      <c r="DHN647" s="104"/>
      <c r="DHO647" s="60"/>
      <c r="DHP647" s="61"/>
      <c r="DHQ647" s="104"/>
      <c r="DHR647" s="60"/>
      <c r="DHS647" s="61"/>
      <c r="DHT647" s="104"/>
      <c r="DHU647" s="60"/>
      <c r="DHV647" s="61"/>
      <c r="DHW647" s="104"/>
      <c r="DHX647" s="60"/>
      <c r="DHY647" s="61"/>
      <c r="DHZ647" s="104"/>
      <c r="DIA647" s="60"/>
      <c r="DIB647" s="61"/>
      <c r="DIC647" s="104"/>
      <c r="DID647" s="60"/>
      <c r="DIE647" s="61"/>
      <c r="DIF647" s="104"/>
      <c r="DIG647" s="60"/>
      <c r="DIH647" s="61"/>
      <c r="DII647" s="104"/>
      <c r="DIJ647" s="60"/>
      <c r="DIK647" s="61"/>
      <c r="DIL647" s="104"/>
      <c r="DIM647" s="60"/>
      <c r="DIN647" s="61"/>
      <c r="DIO647" s="104"/>
      <c r="DIP647" s="60"/>
      <c r="DIQ647" s="61"/>
      <c r="DIR647" s="104"/>
      <c r="DIS647" s="60"/>
      <c r="DIT647" s="61"/>
      <c r="DIU647" s="104"/>
      <c r="DIV647" s="60"/>
      <c r="DIW647" s="61"/>
      <c r="DIX647" s="104"/>
      <c r="DIY647" s="60"/>
      <c r="DIZ647" s="61"/>
      <c r="DJA647" s="104"/>
      <c r="DJB647" s="60"/>
      <c r="DJC647" s="61"/>
      <c r="DJD647" s="104"/>
      <c r="DJE647" s="60"/>
      <c r="DJF647" s="61"/>
      <c r="DJG647" s="104"/>
      <c r="DJH647" s="60"/>
      <c r="DJI647" s="61"/>
      <c r="DJJ647" s="104"/>
      <c r="DJK647" s="60"/>
      <c r="DJL647" s="61"/>
      <c r="DJM647" s="104"/>
      <c r="DJN647" s="60"/>
      <c r="DJO647" s="61"/>
      <c r="DJP647" s="104"/>
      <c r="DJQ647" s="60"/>
      <c r="DJR647" s="61"/>
      <c r="DJS647" s="104"/>
      <c r="DJT647" s="60"/>
      <c r="DJU647" s="61"/>
      <c r="DJV647" s="104"/>
      <c r="DJW647" s="60"/>
      <c r="DJX647" s="61"/>
      <c r="DJY647" s="104"/>
      <c r="DJZ647" s="60"/>
      <c r="DKA647" s="61"/>
      <c r="DKB647" s="104"/>
      <c r="DKC647" s="60"/>
      <c r="DKD647" s="61"/>
      <c r="DKE647" s="104"/>
      <c r="DKF647" s="60"/>
      <c r="DKG647" s="61"/>
      <c r="DKH647" s="104"/>
      <c r="DKI647" s="60"/>
      <c r="DKJ647" s="61"/>
      <c r="DKK647" s="104"/>
      <c r="DKL647" s="60"/>
      <c r="DKM647" s="61"/>
      <c r="DKN647" s="104"/>
      <c r="DKO647" s="60"/>
      <c r="DKP647" s="61"/>
      <c r="DKQ647" s="104"/>
      <c r="DKR647" s="60"/>
      <c r="DKS647" s="61"/>
      <c r="DKT647" s="104"/>
      <c r="DKU647" s="60"/>
      <c r="DKV647" s="61"/>
      <c r="DKW647" s="104"/>
      <c r="DKX647" s="60"/>
      <c r="DKY647" s="61"/>
      <c r="DKZ647" s="104"/>
      <c r="DLA647" s="60"/>
      <c r="DLB647" s="61"/>
      <c r="DLC647" s="104"/>
      <c r="DLD647" s="60"/>
      <c r="DLE647" s="61"/>
      <c r="DLF647" s="104"/>
      <c r="DLG647" s="60"/>
      <c r="DLH647" s="61"/>
      <c r="DLI647" s="104"/>
      <c r="DLJ647" s="60"/>
      <c r="DLK647" s="61"/>
      <c r="DLL647" s="104"/>
      <c r="DLM647" s="60"/>
      <c r="DLN647" s="61"/>
      <c r="DLO647" s="104"/>
      <c r="DLP647" s="60"/>
      <c r="DLQ647" s="61"/>
      <c r="DLR647" s="104"/>
      <c r="DLS647" s="60"/>
      <c r="DLT647" s="61"/>
      <c r="DLU647" s="104"/>
      <c r="DLV647" s="60"/>
      <c r="DLW647" s="61"/>
      <c r="DLX647" s="104"/>
      <c r="DLY647" s="60"/>
      <c r="DLZ647" s="61"/>
      <c r="DMA647" s="104"/>
      <c r="DMB647" s="60"/>
      <c r="DMC647" s="61"/>
      <c r="DMD647" s="104"/>
      <c r="DME647" s="60"/>
      <c r="DMF647" s="61"/>
      <c r="DMG647" s="104"/>
      <c r="DMH647" s="60"/>
      <c r="DMI647" s="61"/>
      <c r="DMJ647" s="104"/>
      <c r="DMK647" s="60"/>
      <c r="DML647" s="61"/>
      <c r="DMM647" s="104"/>
      <c r="DMN647" s="60"/>
      <c r="DMO647" s="61"/>
      <c r="DMP647" s="104"/>
      <c r="DMQ647" s="60"/>
      <c r="DMR647" s="61"/>
      <c r="DMS647" s="104"/>
      <c r="DMT647" s="60"/>
      <c r="DMU647" s="61"/>
      <c r="DMV647" s="104"/>
      <c r="DMW647" s="60"/>
      <c r="DMX647" s="61"/>
      <c r="DMY647" s="104"/>
      <c r="DMZ647" s="60"/>
      <c r="DNA647" s="61"/>
      <c r="DNB647" s="104"/>
      <c r="DNC647" s="60"/>
      <c r="DND647" s="61"/>
      <c r="DNE647" s="104"/>
      <c r="DNF647" s="60"/>
      <c r="DNG647" s="61"/>
      <c r="DNH647" s="104"/>
      <c r="DNI647" s="60"/>
      <c r="DNJ647" s="61"/>
      <c r="DNK647" s="104"/>
      <c r="DNL647" s="60"/>
      <c r="DNM647" s="61"/>
      <c r="DNN647" s="104"/>
      <c r="DNO647" s="60"/>
      <c r="DNP647" s="61"/>
      <c r="DNQ647" s="104"/>
      <c r="DNR647" s="60"/>
      <c r="DNS647" s="61"/>
      <c r="DNT647" s="104"/>
      <c r="DNU647" s="60"/>
      <c r="DNV647" s="61"/>
      <c r="DNW647" s="104"/>
      <c r="DNX647" s="60"/>
      <c r="DNY647" s="61"/>
      <c r="DNZ647" s="104"/>
      <c r="DOA647" s="60"/>
      <c r="DOB647" s="61"/>
      <c r="DOC647" s="104"/>
      <c r="DOD647" s="60"/>
      <c r="DOE647" s="61"/>
      <c r="DOF647" s="104"/>
      <c r="DOG647" s="60"/>
      <c r="DOH647" s="61"/>
      <c r="DOI647" s="104"/>
      <c r="DOJ647" s="60"/>
      <c r="DOK647" s="61"/>
      <c r="DOL647" s="104"/>
      <c r="DOM647" s="60"/>
      <c r="DON647" s="61"/>
      <c r="DOO647" s="104"/>
      <c r="DOP647" s="60"/>
      <c r="DOQ647" s="61"/>
      <c r="DOR647" s="104"/>
      <c r="DOS647" s="60"/>
      <c r="DOT647" s="61"/>
      <c r="DOU647" s="104"/>
      <c r="DOV647" s="60"/>
      <c r="DOW647" s="61"/>
      <c r="DOX647" s="104"/>
      <c r="DOY647" s="60"/>
      <c r="DOZ647" s="61"/>
      <c r="DPA647" s="104"/>
      <c r="DPB647" s="60"/>
      <c r="DPC647" s="61"/>
      <c r="DPD647" s="104"/>
      <c r="DPE647" s="60"/>
      <c r="DPF647" s="61"/>
      <c r="DPG647" s="104"/>
      <c r="DPH647" s="60"/>
      <c r="DPI647" s="61"/>
      <c r="DPJ647" s="104"/>
      <c r="DPK647" s="60"/>
      <c r="DPL647" s="61"/>
      <c r="DPM647" s="104"/>
      <c r="DPN647" s="60"/>
      <c r="DPO647" s="61"/>
      <c r="DPP647" s="104"/>
      <c r="DPQ647" s="60"/>
      <c r="DPR647" s="61"/>
      <c r="DPS647" s="104"/>
      <c r="DPT647" s="60"/>
      <c r="DPU647" s="61"/>
      <c r="DPV647" s="104"/>
      <c r="DPW647" s="60"/>
      <c r="DPX647" s="61"/>
      <c r="DPY647" s="104"/>
      <c r="DPZ647" s="60"/>
      <c r="DQA647" s="61"/>
      <c r="DQB647" s="104"/>
      <c r="DQC647" s="60"/>
      <c r="DQD647" s="61"/>
      <c r="DQE647" s="104"/>
      <c r="DQF647" s="60"/>
      <c r="DQG647" s="61"/>
      <c r="DQH647" s="104"/>
      <c r="DQI647" s="60"/>
      <c r="DQJ647" s="61"/>
      <c r="DQK647" s="104"/>
      <c r="DQL647" s="60"/>
      <c r="DQM647" s="61"/>
      <c r="DQN647" s="104"/>
      <c r="DQO647" s="60"/>
      <c r="DQP647" s="61"/>
      <c r="DQQ647" s="104"/>
      <c r="DQR647" s="60"/>
      <c r="DQS647" s="61"/>
      <c r="DQT647" s="104"/>
      <c r="DQU647" s="60"/>
      <c r="DQV647" s="61"/>
      <c r="DQW647" s="104"/>
      <c r="DQX647" s="60"/>
      <c r="DQY647" s="61"/>
      <c r="DQZ647" s="104"/>
      <c r="DRA647" s="60"/>
      <c r="DRB647" s="61"/>
      <c r="DRC647" s="104"/>
      <c r="DRD647" s="60"/>
      <c r="DRE647" s="61"/>
      <c r="DRF647" s="104"/>
      <c r="DRG647" s="60"/>
      <c r="DRH647" s="61"/>
      <c r="DRI647" s="104"/>
      <c r="DRJ647" s="60"/>
      <c r="DRK647" s="61"/>
      <c r="DRL647" s="104"/>
      <c r="DRM647" s="60"/>
      <c r="DRN647" s="61"/>
      <c r="DRO647" s="104"/>
      <c r="DRP647" s="60"/>
      <c r="DRQ647" s="61"/>
      <c r="DRR647" s="104"/>
      <c r="DRS647" s="60"/>
      <c r="DRT647" s="61"/>
      <c r="DRU647" s="104"/>
      <c r="DRV647" s="60"/>
      <c r="DRW647" s="61"/>
      <c r="DRX647" s="104"/>
      <c r="DRY647" s="60"/>
      <c r="DRZ647" s="61"/>
      <c r="DSA647" s="104"/>
      <c r="DSB647" s="60"/>
      <c r="DSC647" s="61"/>
      <c r="DSD647" s="104"/>
      <c r="DSE647" s="60"/>
      <c r="DSF647" s="61"/>
      <c r="DSG647" s="104"/>
      <c r="DSH647" s="60"/>
      <c r="DSI647" s="61"/>
      <c r="DSJ647" s="104"/>
      <c r="DSK647" s="60"/>
      <c r="DSL647" s="61"/>
      <c r="DSM647" s="104"/>
      <c r="DSN647" s="60"/>
      <c r="DSO647" s="61"/>
      <c r="DSP647" s="104"/>
      <c r="DSQ647" s="60"/>
      <c r="DSR647" s="61"/>
      <c r="DSS647" s="104"/>
      <c r="DST647" s="60"/>
      <c r="DSU647" s="61"/>
      <c r="DSV647" s="104"/>
      <c r="DSW647" s="60"/>
      <c r="DSX647" s="61"/>
      <c r="DSY647" s="104"/>
      <c r="DSZ647" s="60"/>
      <c r="DTA647" s="61"/>
      <c r="DTB647" s="104"/>
      <c r="DTC647" s="60"/>
      <c r="DTD647" s="61"/>
      <c r="DTE647" s="104"/>
      <c r="DTF647" s="60"/>
      <c r="DTG647" s="61"/>
      <c r="DTH647" s="104"/>
      <c r="DTI647" s="60"/>
      <c r="DTJ647" s="61"/>
      <c r="DTK647" s="104"/>
      <c r="DTL647" s="60"/>
      <c r="DTM647" s="61"/>
      <c r="DTN647" s="104"/>
      <c r="DTO647" s="60"/>
      <c r="DTP647" s="61"/>
      <c r="DTQ647" s="104"/>
      <c r="DTR647" s="60"/>
      <c r="DTS647" s="61"/>
      <c r="DTT647" s="104"/>
      <c r="DTU647" s="60"/>
      <c r="DTV647" s="61"/>
      <c r="DTW647" s="104"/>
      <c r="DTX647" s="60"/>
      <c r="DTY647" s="61"/>
      <c r="DTZ647" s="104"/>
      <c r="DUA647" s="60"/>
      <c r="DUB647" s="61"/>
      <c r="DUC647" s="104"/>
      <c r="DUD647" s="60"/>
      <c r="DUE647" s="61"/>
      <c r="DUF647" s="104"/>
      <c r="DUG647" s="60"/>
      <c r="DUH647" s="61"/>
      <c r="DUI647" s="104"/>
      <c r="DUJ647" s="60"/>
      <c r="DUK647" s="61"/>
      <c r="DUL647" s="104"/>
      <c r="DUM647" s="60"/>
      <c r="DUN647" s="61"/>
      <c r="DUO647" s="104"/>
      <c r="DUP647" s="60"/>
      <c r="DUQ647" s="61"/>
      <c r="DUR647" s="104"/>
      <c r="DUS647" s="60"/>
      <c r="DUT647" s="61"/>
      <c r="DUU647" s="104"/>
      <c r="DUV647" s="60"/>
      <c r="DUW647" s="61"/>
      <c r="DUX647" s="104"/>
      <c r="DUY647" s="60"/>
      <c r="DUZ647" s="61"/>
      <c r="DVA647" s="104"/>
      <c r="DVB647" s="60"/>
      <c r="DVC647" s="61"/>
      <c r="DVD647" s="104"/>
      <c r="DVE647" s="60"/>
      <c r="DVF647" s="61"/>
      <c r="DVG647" s="104"/>
      <c r="DVH647" s="60"/>
      <c r="DVI647" s="61"/>
      <c r="DVJ647" s="104"/>
      <c r="DVK647" s="60"/>
      <c r="DVL647" s="61"/>
      <c r="DVM647" s="104"/>
      <c r="DVN647" s="60"/>
      <c r="DVO647" s="61"/>
      <c r="DVP647" s="104"/>
      <c r="DVQ647" s="60"/>
      <c r="DVR647" s="61"/>
      <c r="DVS647" s="104"/>
      <c r="DVT647" s="60"/>
      <c r="DVU647" s="61"/>
      <c r="DVV647" s="104"/>
      <c r="DVW647" s="60"/>
      <c r="DVX647" s="61"/>
      <c r="DVY647" s="104"/>
      <c r="DVZ647" s="60"/>
      <c r="DWA647" s="61"/>
      <c r="DWB647" s="104"/>
      <c r="DWC647" s="60"/>
      <c r="DWD647" s="61"/>
      <c r="DWE647" s="104"/>
      <c r="DWF647" s="60"/>
      <c r="DWG647" s="61"/>
      <c r="DWH647" s="104"/>
      <c r="DWI647" s="60"/>
      <c r="DWJ647" s="61"/>
      <c r="DWK647" s="104"/>
      <c r="DWL647" s="60"/>
      <c r="DWM647" s="61"/>
      <c r="DWN647" s="104"/>
      <c r="DWO647" s="60"/>
      <c r="DWP647" s="61"/>
      <c r="DWQ647" s="104"/>
      <c r="DWR647" s="60"/>
      <c r="DWS647" s="61"/>
      <c r="DWT647" s="104"/>
      <c r="DWU647" s="60"/>
      <c r="DWV647" s="61"/>
      <c r="DWW647" s="104"/>
      <c r="DWX647" s="60"/>
      <c r="DWY647" s="61"/>
      <c r="DWZ647" s="104"/>
      <c r="DXA647" s="60"/>
      <c r="DXB647" s="61"/>
      <c r="DXC647" s="104"/>
      <c r="DXD647" s="60"/>
      <c r="DXE647" s="61"/>
      <c r="DXF647" s="104"/>
      <c r="DXG647" s="60"/>
      <c r="DXH647" s="61"/>
      <c r="DXI647" s="104"/>
      <c r="DXJ647" s="60"/>
      <c r="DXK647" s="61"/>
      <c r="DXL647" s="104"/>
      <c r="DXM647" s="60"/>
      <c r="DXN647" s="61"/>
      <c r="DXO647" s="104"/>
      <c r="DXP647" s="60"/>
      <c r="DXQ647" s="61"/>
      <c r="DXR647" s="104"/>
      <c r="DXS647" s="60"/>
      <c r="DXT647" s="61"/>
      <c r="DXU647" s="104"/>
      <c r="DXV647" s="60"/>
      <c r="DXW647" s="61"/>
      <c r="DXX647" s="104"/>
      <c r="DXY647" s="60"/>
      <c r="DXZ647" s="61"/>
      <c r="DYA647" s="104"/>
      <c r="DYB647" s="60"/>
      <c r="DYC647" s="61"/>
      <c r="DYD647" s="104"/>
      <c r="DYE647" s="60"/>
      <c r="DYF647" s="61"/>
      <c r="DYG647" s="104"/>
      <c r="DYH647" s="60"/>
      <c r="DYI647" s="61"/>
      <c r="DYJ647" s="104"/>
      <c r="DYK647" s="60"/>
      <c r="DYL647" s="61"/>
      <c r="DYM647" s="104"/>
      <c r="DYN647" s="60"/>
      <c r="DYO647" s="61"/>
      <c r="DYP647" s="104"/>
      <c r="DYQ647" s="60"/>
      <c r="DYR647" s="61"/>
      <c r="DYS647" s="104"/>
      <c r="DYT647" s="60"/>
      <c r="DYU647" s="61"/>
      <c r="DYV647" s="104"/>
      <c r="DYW647" s="60"/>
      <c r="DYX647" s="61"/>
      <c r="DYY647" s="104"/>
      <c r="DYZ647" s="60"/>
      <c r="DZA647" s="61"/>
      <c r="DZB647" s="104"/>
      <c r="DZC647" s="60"/>
      <c r="DZD647" s="61"/>
      <c r="DZE647" s="104"/>
      <c r="DZF647" s="60"/>
      <c r="DZG647" s="61"/>
      <c r="DZH647" s="104"/>
      <c r="DZI647" s="60"/>
      <c r="DZJ647" s="61"/>
      <c r="DZK647" s="104"/>
      <c r="DZL647" s="60"/>
      <c r="DZM647" s="61"/>
      <c r="DZN647" s="104"/>
      <c r="DZO647" s="60"/>
      <c r="DZP647" s="61"/>
      <c r="DZQ647" s="104"/>
      <c r="DZR647" s="60"/>
      <c r="DZS647" s="61"/>
      <c r="DZT647" s="104"/>
      <c r="DZU647" s="60"/>
      <c r="DZV647" s="61"/>
      <c r="DZW647" s="104"/>
      <c r="DZX647" s="60"/>
      <c r="DZY647" s="61"/>
      <c r="DZZ647" s="104"/>
      <c r="EAA647" s="60"/>
      <c r="EAB647" s="61"/>
      <c r="EAC647" s="104"/>
      <c r="EAD647" s="60"/>
      <c r="EAE647" s="61"/>
      <c r="EAF647" s="104"/>
      <c r="EAG647" s="60"/>
      <c r="EAH647" s="61"/>
      <c r="EAI647" s="104"/>
      <c r="EAJ647" s="60"/>
      <c r="EAK647" s="61"/>
      <c r="EAL647" s="104"/>
      <c r="EAM647" s="60"/>
      <c r="EAN647" s="61"/>
      <c r="EAO647" s="104"/>
      <c r="EAP647" s="60"/>
      <c r="EAQ647" s="61"/>
      <c r="EAR647" s="104"/>
      <c r="EAS647" s="60"/>
      <c r="EAT647" s="61"/>
      <c r="EAU647" s="104"/>
      <c r="EAV647" s="60"/>
      <c r="EAW647" s="61"/>
      <c r="EAX647" s="104"/>
      <c r="EAY647" s="60"/>
      <c r="EAZ647" s="61"/>
      <c r="EBA647" s="104"/>
      <c r="EBB647" s="60"/>
      <c r="EBC647" s="61"/>
      <c r="EBD647" s="104"/>
      <c r="EBE647" s="60"/>
      <c r="EBF647" s="61"/>
      <c r="EBG647" s="104"/>
      <c r="EBH647" s="60"/>
      <c r="EBI647" s="61"/>
      <c r="EBJ647" s="104"/>
      <c r="EBK647" s="60"/>
      <c r="EBL647" s="61"/>
      <c r="EBM647" s="104"/>
      <c r="EBN647" s="60"/>
      <c r="EBO647" s="61"/>
      <c r="EBP647" s="104"/>
      <c r="EBQ647" s="60"/>
      <c r="EBR647" s="61"/>
      <c r="EBS647" s="104"/>
      <c r="EBT647" s="60"/>
      <c r="EBU647" s="61"/>
      <c r="EBV647" s="104"/>
      <c r="EBW647" s="60"/>
      <c r="EBX647" s="61"/>
      <c r="EBY647" s="104"/>
      <c r="EBZ647" s="60"/>
      <c r="ECA647" s="61"/>
      <c r="ECB647" s="104"/>
      <c r="ECC647" s="60"/>
      <c r="ECD647" s="61"/>
      <c r="ECE647" s="104"/>
      <c r="ECF647" s="60"/>
      <c r="ECG647" s="61"/>
      <c r="ECH647" s="104"/>
      <c r="ECI647" s="60"/>
      <c r="ECJ647" s="61"/>
      <c r="ECK647" s="104"/>
      <c r="ECL647" s="60"/>
      <c r="ECM647" s="61"/>
      <c r="ECN647" s="104"/>
      <c r="ECO647" s="60"/>
      <c r="ECP647" s="61"/>
      <c r="ECQ647" s="104"/>
      <c r="ECR647" s="60"/>
      <c r="ECS647" s="61"/>
      <c r="ECT647" s="104"/>
      <c r="ECU647" s="60"/>
      <c r="ECV647" s="61"/>
      <c r="ECW647" s="104"/>
      <c r="ECX647" s="60"/>
      <c r="ECY647" s="61"/>
      <c r="ECZ647" s="104"/>
      <c r="EDA647" s="60"/>
      <c r="EDB647" s="61"/>
      <c r="EDC647" s="104"/>
      <c r="EDD647" s="60"/>
      <c r="EDE647" s="61"/>
      <c r="EDF647" s="104"/>
      <c r="EDG647" s="60"/>
      <c r="EDH647" s="61"/>
      <c r="EDI647" s="104"/>
      <c r="EDJ647" s="60"/>
      <c r="EDK647" s="61"/>
      <c r="EDL647" s="104"/>
      <c r="EDM647" s="60"/>
      <c r="EDN647" s="61"/>
      <c r="EDO647" s="104"/>
      <c r="EDP647" s="60"/>
      <c r="EDQ647" s="61"/>
      <c r="EDR647" s="104"/>
      <c r="EDS647" s="60"/>
      <c r="EDT647" s="61"/>
      <c r="EDU647" s="104"/>
      <c r="EDV647" s="60"/>
      <c r="EDW647" s="61"/>
      <c r="EDX647" s="104"/>
      <c r="EDY647" s="60"/>
      <c r="EDZ647" s="61"/>
      <c r="EEA647" s="104"/>
      <c r="EEB647" s="60"/>
      <c r="EEC647" s="61"/>
      <c r="EED647" s="104"/>
      <c r="EEE647" s="60"/>
      <c r="EEF647" s="61"/>
      <c r="EEG647" s="104"/>
      <c r="EEH647" s="60"/>
      <c r="EEI647" s="61"/>
      <c r="EEJ647" s="104"/>
      <c r="EEK647" s="60"/>
      <c r="EEL647" s="61"/>
      <c r="EEM647" s="104"/>
      <c r="EEN647" s="60"/>
      <c r="EEO647" s="61"/>
      <c r="EEP647" s="104"/>
      <c r="EEQ647" s="60"/>
      <c r="EER647" s="61"/>
      <c r="EES647" s="104"/>
      <c r="EET647" s="60"/>
      <c r="EEU647" s="61"/>
      <c r="EEV647" s="104"/>
      <c r="EEW647" s="60"/>
      <c r="EEX647" s="61"/>
      <c r="EEY647" s="104"/>
      <c r="EEZ647" s="60"/>
      <c r="EFA647" s="61"/>
      <c r="EFB647" s="104"/>
      <c r="EFC647" s="60"/>
      <c r="EFD647" s="61"/>
      <c r="EFE647" s="104"/>
      <c r="EFF647" s="60"/>
      <c r="EFG647" s="61"/>
      <c r="EFH647" s="104"/>
      <c r="EFI647" s="60"/>
      <c r="EFJ647" s="61"/>
      <c r="EFK647" s="104"/>
      <c r="EFL647" s="60"/>
      <c r="EFM647" s="61"/>
      <c r="EFN647" s="104"/>
      <c r="EFO647" s="60"/>
      <c r="EFP647" s="61"/>
      <c r="EFQ647" s="104"/>
      <c r="EFR647" s="60"/>
      <c r="EFS647" s="61"/>
      <c r="EFT647" s="104"/>
      <c r="EFU647" s="60"/>
      <c r="EFV647" s="61"/>
      <c r="EFW647" s="104"/>
      <c r="EFX647" s="60"/>
      <c r="EFY647" s="61"/>
      <c r="EFZ647" s="104"/>
      <c r="EGA647" s="60"/>
      <c r="EGB647" s="61"/>
      <c r="EGC647" s="104"/>
      <c r="EGD647" s="60"/>
      <c r="EGE647" s="61"/>
      <c r="EGF647" s="104"/>
      <c r="EGG647" s="60"/>
      <c r="EGH647" s="61"/>
      <c r="EGI647" s="104"/>
      <c r="EGJ647" s="60"/>
      <c r="EGK647" s="61"/>
      <c r="EGL647" s="104"/>
      <c r="EGM647" s="60"/>
      <c r="EGN647" s="61"/>
      <c r="EGO647" s="104"/>
      <c r="EGP647" s="60"/>
      <c r="EGQ647" s="61"/>
      <c r="EGR647" s="104"/>
      <c r="EGS647" s="60"/>
      <c r="EGT647" s="61"/>
      <c r="EGU647" s="104"/>
      <c r="EGV647" s="60"/>
      <c r="EGW647" s="61"/>
      <c r="EGX647" s="104"/>
      <c r="EGY647" s="60"/>
      <c r="EGZ647" s="61"/>
      <c r="EHA647" s="104"/>
      <c r="EHB647" s="60"/>
      <c r="EHC647" s="61"/>
      <c r="EHD647" s="104"/>
      <c r="EHE647" s="60"/>
      <c r="EHF647" s="61"/>
      <c r="EHG647" s="104"/>
      <c r="EHH647" s="60"/>
      <c r="EHI647" s="61"/>
      <c r="EHJ647" s="104"/>
      <c r="EHK647" s="60"/>
      <c r="EHL647" s="61"/>
      <c r="EHM647" s="104"/>
      <c r="EHN647" s="60"/>
      <c r="EHO647" s="61"/>
      <c r="EHP647" s="104"/>
      <c r="EHQ647" s="60"/>
      <c r="EHR647" s="61"/>
      <c r="EHS647" s="104"/>
      <c r="EHT647" s="60"/>
      <c r="EHU647" s="61"/>
      <c r="EHV647" s="104"/>
      <c r="EHW647" s="60"/>
      <c r="EHX647" s="61"/>
      <c r="EHY647" s="104"/>
      <c r="EHZ647" s="60"/>
      <c r="EIA647" s="61"/>
      <c r="EIB647" s="104"/>
      <c r="EIC647" s="60"/>
      <c r="EID647" s="61"/>
      <c r="EIE647" s="104"/>
      <c r="EIF647" s="60"/>
      <c r="EIG647" s="61"/>
      <c r="EIH647" s="104"/>
      <c r="EII647" s="60"/>
      <c r="EIJ647" s="61"/>
      <c r="EIK647" s="104"/>
      <c r="EIL647" s="60"/>
      <c r="EIM647" s="61"/>
      <c r="EIN647" s="104"/>
      <c r="EIO647" s="60"/>
      <c r="EIP647" s="61"/>
      <c r="EIQ647" s="104"/>
      <c r="EIR647" s="60"/>
      <c r="EIS647" s="61"/>
      <c r="EIT647" s="104"/>
      <c r="EIU647" s="60"/>
      <c r="EIV647" s="61"/>
      <c r="EIW647" s="104"/>
      <c r="EIX647" s="60"/>
      <c r="EIY647" s="61"/>
      <c r="EIZ647" s="104"/>
      <c r="EJA647" s="60"/>
      <c r="EJB647" s="61"/>
      <c r="EJC647" s="104"/>
      <c r="EJD647" s="60"/>
      <c r="EJE647" s="61"/>
      <c r="EJF647" s="104"/>
      <c r="EJG647" s="60"/>
      <c r="EJH647" s="61"/>
      <c r="EJI647" s="104"/>
      <c r="EJJ647" s="60"/>
      <c r="EJK647" s="61"/>
      <c r="EJL647" s="104"/>
      <c r="EJM647" s="60"/>
      <c r="EJN647" s="61"/>
      <c r="EJO647" s="104"/>
      <c r="EJP647" s="60"/>
      <c r="EJQ647" s="61"/>
      <c r="EJR647" s="104"/>
      <c r="EJS647" s="60"/>
      <c r="EJT647" s="61"/>
      <c r="EJU647" s="104"/>
      <c r="EJV647" s="60"/>
      <c r="EJW647" s="61"/>
      <c r="EJX647" s="104"/>
      <c r="EJY647" s="60"/>
      <c r="EJZ647" s="61"/>
      <c r="EKA647" s="104"/>
      <c r="EKB647" s="60"/>
      <c r="EKC647" s="61"/>
      <c r="EKD647" s="104"/>
      <c r="EKE647" s="60"/>
      <c r="EKF647" s="61"/>
      <c r="EKG647" s="104"/>
      <c r="EKH647" s="60"/>
      <c r="EKI647" s="61"/>
      <c r="EKJ647" s="104"/>
      <c r="EKK647" s="60"/>
      <c r="EKL647" s="61"/>
      <c r="EKM647" s="104"/>
      <c r="EKN647" s="60"/>
      <c r="EKO647" s="61"/>
      <c r="EKP647" s="104"/>
      <c r="EKQ647" s="60"/>
      <c r="EKR647" s="61"/>
      <c r="EKS647" s="104"/>
      <c r="EKT647" s="60"/>
      <c r="EKU647" s="61"/>
      <c r="EKV647" s="104"/>
      <c r="EKW647" s="60"/>
      <c r="EKX647" s="61"/>
      <c r="EKY647" s="104"/>
      <c r="EKZ647" s="60"/>
      <c r="ELA647" s="61"/>
      <c r="ELB647" s="104"/>
      <c r="ELC647" s="60"/>
      <c r="ELD647" s="61"/>
      <c r="ELE647" s="104"/>
      <c r="ELF647" s="60"/>
      <c r="ELG647" s="61"/>
      <c r="ELH647" s="104"/>
      <c r="ELI647" s="60"/>
      <c r="ELJ647" s="61"/>
      <c r="ELK647" s="104"/>
      <c r="ELL647" s="60"/>
      <c r="ELM647" s="61"/>
      <c r="ELN647" s="104"/>
      <c r="ELO647" s="60"/>
      <c r="ELP647" s="61"/>
      <c r="ELQ647" s="104"/>
      <c r="ELR647" s="60"/>
      <c r="ELS647" s="61"/>
      <c r="ELT647" s="104"/>
      <c r="ELU647" s="60"/>
      <c r="ELV647" s="61"/>
      <c r="ELW647" s="104"/>
      <c r="ELX647" s="60"/>
      <c r="ELY647" s="61"/>
      <c r="ELZ647" s="104"/>
      <c r="EMA647" s="60"/>
      <c r="EMB647" s="61"/>
      <c r="EMC647" s="104"/>
      <c r="EMD647" s="60"/>
      <c r="EME647" s="61"/>
      <c r="EMF647" s="104"/>
      <c r="EMG647" s="60"/>
      <c r="EMH647" s="61"/>
      <c r="EMI647" s="104"/>
      <c r="EMJ647" s="60"/>
      <c r="EMK647" s="61"/>
      <c r="EML647" s="104"/>
      <c r="EMM647" s="60"/>
      <c r="EMN647" s="61"/>
      <c r="EMO647" s="104"/>
      <c r="EMP647" s="60"/>
      <c r="EMQ647" s="61"/>
      <c r="EMR647" s="104"/>
      <c r="EMS647" s="60"/>
      <c r="EMT647" s="61"/>
      <c r="EMU647" s="104"/>
      <c r="EMV647" s="60"/>
      <c r="EMW647" s="61"/>
      <c r="EMX647" s="104"/>
      <c r="EMY647" s="60"/>
      <c r="EMZ647" s="61"/>
      <c r="ENA647" s="104"/>
      <c r="ENB647" s="60"/>
      <c r="ENC647" s="61"/>
      <c r="END647" s="104"/>
      <c r="ENE647" s="60"/>
      <c r="ENF647" s="61"/>
      <c r="ENG647" s="104"/>
      <c r="ENH647" s="60"/>
      <c r="ENI647" s="61"/>
      <c r="ENJ647" s="104"/>
      <c r="ENK647" s="60"/>
      <c r="ENL647" s="61"/>
      <c r="ENM647" s="104"/>
      <c r="ENN647" s="60"/>
      <c r="ENO647" s="61"/>
      <c r="ENP647" s="104"/>
      <c r="ENQ647" s="60"/>
      <c r="ENR647" s="61"/>
      <c r="ENS647" s="104"/>
      <c r="ENT647" s="60"/>
      <c r="ENU647" s="61"/>
      <c r="ENV647" s="104"/>
      <c r="ENW647" s="60"/>
      <c r="ENX647" s="61"/>
      <c r="ENY647" s="104"/>
      <c r="ENZ647" s="60"/>
      <c r="EOA647" s="61"/>
      <c r="EOB647" s="104"/>
      <c r="EOC647" s="60"/>
      <c r="EOD647" s="61"/>
      <c r="EOE647" s="104"/>
      <c r="EOF647" s="60"/>
      <c r="EOG647" s="61"/>
      <c r="EOH647" s="104"/>
      <c r="EOI647" s="60"/>
      <c r="EOJ647" s="61"/>
      <c r="EOK647" s="104"/>
      <c r="EOL647" s="60"/>
      <c r="EOM647" s="61"/>
      <c r="EON647" s="104"/>
      <c r="EOO647" s="60"/>
      <c r="EOP647" s="61"/>
      <c r="EOQ647" s="104"/>
      <c r="EOR647" s="60"/>
      <c r="EOS647" s="61"/>
      <c r="EOT647" s="104"/>
      <c r="EOU647" s="60"/>
      <c r="EOV647" s="61"/>
      <c r="EOW647" s="104"/>
      <c r="EOX647" s="60"/>
      <c r="EOY647" s="61"/>
      <c r="EOZ647" s="104"/>
      <c r="EPA647" s="60"/>
      <c r="EPB647" s="61"/>
      <c r="EPC647" s="104"/>
      <c r="EPD647" s="60"/>
      <c r="EPE647" s="61"/>
      <c r="EPF647" s="104"/>
      <c r="EPG647" s="60"/>
      <c r="EPH647" s="61"/>
      <c r="EPI647" s="104"/>
      <c r="EPJ647" s="60"/>
      <c r="EPK647" s="61"/>
      <c r="EPL647" s="104"/>
      <c r="EPM647" s="60"/>
      <c r="EPN647" s="61"/>
      <c r="EPO647" s="104"/>
      <c r="EPP647" s="60"/>
      <c r="EPQ647" s="61"/>
      <c r="EPR647" s="104"/>
      <c r="EPS647" s="60"/>
      <c r="EPT647" s="61"/>
      <c r="EPU647" s="104"/>
      <c r="EPV647" s="60"/>
      <c r="EPW647" s="61"/>
      <c r="EPX647" s="104"/>
      <c r="EPY647" s="60"/>
      <c r="EPZ647" s="61"/>
      <c r="EQA647" s="104"/>
      <c r="EQB647" s="60"/>
      <c r="EQC647" s="61"/>
      <c r="EQD647" s="104"/>
      <c r="EQE647" s="60"/>
      <c r="EQF647" s="61"/>
      <c r="EQG647" s="104"/>
      <c r="EQH647" s="60"/>
      <c r="EQI647" s="61"/>
      <c r="EQJ647" s="104"/>
      <c r="EQK647" s="60"/>
      <c r="EQL647" s="61"/>
      <c r="EQM647" s="104"/>
      <c r="EQN647" s="60"/>
      <c r="EQO647" s="61"/>
      <c r="EQP647" s="104"/>
      <c r="EQQ647" s="60"/>
      <c r="EQR647" s="61"/>
      <c r="EQS647" s="104"/>
      <c r="EQT647" s="60"/>
      <c r="EQU647" s="61"/>
      <c r="EQV647" s="104"/>
      <c r="EQW647" s="60"/>
      <c r="EQX647" s="61"/>
      <c r="EQY647" s="104"/>
      <c r="EQZ647" s="60"/>
      <c r="ERA647" s="61"/>
      <c r="ERB647" s="104"/>
      <c r="ERC647" s="60"/>
      <c r="ERD647" s="61"/>
      <c r="ERE647" s="104"/>
      <c r="ERF647" s="60"/>
      <c r="ERG647" s="61"/>
      <c r="ERH647" s="104"/>
      <c r="ERI647" s="60"/>
      <c r="ERJ647" s="61"/>
      <c r="ERK647" s="104"/>
      <c r="ERL647" s="60"/>
      <c r="ERM647" s="61"/>
      <c r="ERN647" s="104"/>
      <c r="ERO647" s="60"/>
      <c r="ERP647" s="61"/>
      <c r="ERQ647" s="104"/>
      <c r="ERR647" s="60"/>
      <c r="ERS647" s="61"/>
      <c r="ERT647" s="104"/>
      <c r="ERU647" s="60"/>
      <c r="ERV647" s="61"/>
      <c r="ERW647" s="104"/>
      <c r="ERX647" s="60"/>
      <c r="ERY647" s="61"/>
      <c r="ERZ647" s="104"/>
      <c r="ESA647" s="60"/>
      <c r="ESB647" s="61"/>
      <c r="ESC647" s="104"/>
      <c r="ESD647" s="60"/>
      <c r="ESE647" s="61"/>
      <c r="ESF647" s="104"/>
      <c r="ESG647" s="60"/>
      <c r="ESH647" s="61"/>
      <c r="ESI647" s="104"/>
      <c r="ESJ647" s="60"/>
      <c r="ESK647" s="61"/>
      <c r="ESL647" s="104"/>
      <c r="ESM647" s="60"/>
      <c r="ESN647" s="61"/>
      <c r="ESO647" s="104"/>
      <c r="ESP647" s="60"/>
      <c r="ESQ647" s="61"/>
      <c r="ESR647" s="104"/>
      <c r="ESS647" s="60"/>
      <c r="EST647" s="61"/>
      <c r="ESU647" s="104"/>
      <c r="ESV647" s="60"/>
      <c r="ESW647" s="61"/>
      <c r="ESX647" s="104"/>
      <c r="ESY647" s="60"/>
      <c r="ESZ647" s="61"/>
      <c r="ETA647" s="104"/>
      <c r="ETB647" s="60"/>
      <c r="ETC647" s="61"/>
      <c r="ETD647" s="104"/>
      <c r="ETE647" s="60"/>
      <c r="ETF647" s="61"/>
      <c r="ETG647" s="104"/>
      <c r="ETH647" s="60"/>
      <c r="ETI647" s="61"/>
      <c r="ETJ647" s="104"/>
      <c r="ETK647" s="60"/>
      <c r="ETL647" s="61"/>
      <c r="ETM647" s="104"/>
      <c r="ETN647" s="60"/>
      <c r="ETO647" s="61"/>
      <c r="ETP647" s="104"/>
      <c r="ETQ647" s="60"/>
      <c r="ETR647" s="61"/>
      <c r="ETS647" s="104"/>
      <c r="ETT647" s="60"/>
      <c r="ETU647" s="61"/>
      <c r="ETV647" s="104"/>
      <c r="ETW647" s="60"/>
      <c r="ETX647" s="61"/>
      <c r="ETY647" s="104"/>
      <c r="ETZ647" s="60"/>
      <c r="EUA647" s="61"/>
      <c r="EUB647" s="104"/>
      <c r="EUC647" s="60"/>
      <c r="EUD647" s="61"/>
      <c r="EUE647" s="104"/>
      <c r="EUF647" s="60"/>
      <c r="EUG647" s="61"/>
      <c r="EUH647" s="104"/>
      <c r="EUI647" s="60"/>
      <c r="EUJ647" s="61"/>
      <c r="EUK647" s="104"/>
      <c r="EUL647" s="60"/>
      <c r="EUM647" s="61"/>
      <c r="EUN647" s="104"/>
      <c r="EUO647" s="60"/>
      <c r="EUP647" s="61"/>
      <c r="EUQ647" s="104"/>
      <c r="EUR647" s="60"/>
      <c r="EUS647" s="61"/>
      <c r="EUT647" s="104"/>
      <c r="EUU647" s="60"/>
      <c r="EUV647" s="61"/>
      <c r="EUW647" s="104"/>
      <c r="EUX647" s="60"/>
      <c r="EUY647" s="61"/>
      <c r="EUZ647" s="104"/>
      <c r="EVA647" s="60"/>
      <c r="EVB647" s="61"/>
      <c r="EVC647" s="104"/>
      <c r="EVD647" s="60"/>
      <c r="EVE647" s="61"/>
      <c r="EVF647" s="104"/>
      <c r="EVG647" s="60"/>
      <c r="EVH647" s="61"/>
      <c r="EVI647" s="104"/>
      <c r="EVJ647" s="60"/>
      <c r="EVK647" s="61"/>
      <c r="EVL647" s="104"/>
      <c r="EVM647" s="60"/>
      <c r="EVN647" s="61"/>
      <c r="EVO647" s="104"/>
      <c r="EVP647" s="60"/>
      <c r="EVQ647" s="61"/>
      <c r="EVR647" s="104"/>
      <c r="EVS647" s="60"/>
      <c r="EVT647" s="61"/>
      <c r="EVU647" s="104"/>
      <c r="EVV647" s="60"/>
      <c r="EVW647" s="61"/>
      <c r="EVX647" s="104"/>
      <c r="EVY647" s="60"/>
      <c r="EVZ647" s="61"/>
      <c r="EWA647" s="104"/>
      <c r="EWB647" s="60"/>
      <c r="EWC647" s="61"/>
      <c r="EWD647" s="104"/>
      <c r="EWE647" s="60"/>
      <c r="EWF647" s="61"/>
      <c r="EWG647" s="104"/>
      <c r="EWH647" s="60"/>
      <c r="EWI647" s="61"/>
      <c r="EWJ647" s="104"/>
      <c r="EWK647" s="60"/>
      <c r="EWL647" s="61"/>
      <c r="EWM647" s="104"/>
      <c r="EWN647" s="60"/>
      <c r="EWO647" s="61"/>
      <c r="EWP647" s="104"/>
      <c r="EWQ647" s="60"/>
      <c r="EWR647" s="61"/>
      <c r="EWS647" s="104"/>
      <c r="EWT647" s="60"/>
      <c r="EWU647" s="61"/>
      <c r="EWV647" s="104"/>
      <c r="EWW647" s="60"/>
      <c r="EWX647" s="61"/>
      <c r="EWY647" s="104"/>
      <c r="EWZ647" s="60"/>
      <c r="EXA647" s="61"/>
      <c r="EXB647" s="104"/>
      <c r="EXC647" s="60"/>
      <c r="EXD647" s="61"/>
      <c r="EXE647" s="104"/>
      <c r="EXF647" s="60"/>
      <c r="EXG647" s="61"/>
      <c r="EXH647" s="104"/>
      <c r="EXI647" s="60"/>
      <c r="EXJ647" s="61"/>
      <c r="EXK647" s="104"/>
      <c r="EXL647" s="60"/>
      <c r="EXM647" s="61"/>
      <c r="EXN647" s="104"/>
      <c r="EXO647" s="60"/>
      <c r="EXP647" s="61"/>
      <c r="EXQ647" s="104"/>
      <c r="EXR647" s="60"/>
      <c r="EXS647" s="61"/>
      <c r="EXT647" s="104"/>
      <c r="EXU647" s="60"/>
      <c r="EXV647" s="61"/>
      <c r="EXW647" s="104"/>
      <c r="EXX647" s="60"/>
      <c r="EXY647" s="61"/>
      <c r="EXZ647" s="104"/>
      <c r="EYA647" s="60"/>
      <c r="EYB647" s="61"/>
      <c r="EYC647" s="104"/>
      <c r="EYD647" s="60"/>
      <c r="EYE647" s="61"/>
      <c r="EYF647" s="104"/>
      <c r="EYG647" s="60"/>
      <c r="EYH647" s="61"/>
      <c r="EYI647" s="104"/>
      <c r="EYJ647" s="60"/>
      <c r="EYK647" s="61"/>
      <c r="EYL647" s="104"/>
      <c r="EYM647" s="60"/>
      <c r="EYN647" s="61"/>
      <c r="EYO647" s="104"/>
      <c r="EYP647" s="60"/>
      <c r="EYQ647" s="61"/>
      <c r="EYR647" s="104"/>
      <c r="EYS647" s="60"/>
      <c r="EYT647" s="61"/>
      <c r="EYU647" s="104"/>
      <c r="EYV647" s="60"/>
      <c r="EYW647" s="61"/>
      <c r="EYX647" s="104"/>
      <c r="EYY647" s="60"/>
      <c r="EYZ647" s="61"/>
      <c r="EZA647" s="104"/>
      <c r="EZB647" s="60"/>
      <c r="EZC647" s="61"/>
      <c r="EZD647" s="104"/>
      <c r="EZE647" s="60"/>
      <c r="EZF647" s="61"/>
      <c r="EZG647" s="104"/>
      <c r="EZH647" s="60"/>
      <c r="EZI647" s="61"/>
      <c r="EZJ647" s="104"/>
      <c r="EZK647" s="60"/>
      <c r="EZL647" s="61"/>
      <c r="EZM647" s="104"/>
      <c r="EZN647" s="60"/>
      <c r="EZO647" s="61"/>
      <c r="EZP647" s="104"/>
      <c r="EZQ647" s="60"/>
      <c r="EZR647" s="61"/>
      <c r="EZS647" s="104"/>
      <c r="EZT647" s="60"/>
      <c r="EZU647" s="61"/>
      <c r="EZV647" s="104"/>
      <c r="EZW647" s="60"/>
      <c r="EZX647" s="61"/>
      <c r="EZY647" s="104"/>
      <c r="EZZ647" s="60"/>
      <c r="FAA647" s="61"/>
      <c r="FAB647" s="104"/>
      <c r="FAC647" s="60"/>
      <c r="FAD647" s="61"/>
      <c r="FAE647" s="104"/>
      <c r="FAF647" s="60"/>
      <c r="FAG647" s="61"/>
      <c r="FAH647" s="104"/>
      <c r="FAI647" s="60"/>
      <c r="FAJ647" s="61"/>
      <c r="FAK647" s="104"/>
      <c r="FAL647" s="60"/>
      <c r="FAM647" s="61"/>
      <c r="FAN647" s="104"/>
      <c r="FAO647" s="60"/>
      <c r="FAP647" s="61"/>
      <c r="FAQ647" s="104"/>
      <c r="FAR647" s="60"/>
      <c r="FAS647" s="61"/>
      <c r="FAT647" s="104"/>
      <c r="FAU647" s="60"/>
      <c r="FAV647" s="61"/>
      <c r="FAW647" s="104"/>
      <c r="FAX647" s="60"/>
      <c r="FAY647" s="61"/>
      <c r="FAZ647" s="104"/>
      <c r="FBA647" s="60"/>
      <c r="FBB647" s="61"/>
      <c r="FBC647" s="104"/>
      <c r="FBD647" s="60"/>
      <c r="FBE647" s="61"/>
      <c r="FBF647" s="104"/>
      <c r="FBG647" s="60"/>
      <c r="FBH647" s="61"/>
      <c r="FBI647" s="104"/>
      <c r="FBJ647" s="60"/>
      <c r="FBK647" s="61"/>
      <c r="FBL647" s="104"/>
      <c r="FBM647" s="60"/>
      <c r="FBN647" s="61"/>
      <c r="FBO647" s="104"/>
      <c r="FBP647" s="60"/>
      <c r="FBQ647" s="61"/>
      <c r="FBR647" s="104"/>
      <c r="FBS647" s="60"/>
      <c r="FBT647" s="61"/>
      <c r="FBU647" s="104"/>
      <c r="FBV647" s="60"/>
      <c r="FBW647" s="61"/>
      <c r="FBX647" s="104"/>
      <c r="FBY647" s="60"/>
      <c r="FBZ647" s="61"/>
      <c r="FCA647" s="104"/>
      <c r="FCB647" s="60"/>
      <c r="FCC647" s="61"/>
      <c r="FCD647" s="104"/>
      <c r="FCE647" s="60"/>
      <c r="FCF647" s="61"/>
      <c r="FCG647" s="104"/>
      <c r="FCH647" s="60"/>
      <c r="FCI647" s="61"/>
      <c r="FCJ647" s="104"/>
      <c r="FCK647" s="60"/>
      <c r="FCL647" s="61"/>
      <c r="FCM647" s="104"/>
      <c r="FCN647" s="60"/>
      <c r="FCO647" s="61"/>
      <c r="FCP647" s="104"/>
      <c r="FCQ647" s="60"/>
      <c r="FCR647" s="61"/>
      <c r="FCS647" s="104"/>
      <c r="FCT647" s="60"/>
      <c r="FCU647" s="61"/>
      <c r="FCV647" s="104"/>
      <c r="FCW647" s="60"/>
      <c r="FCX647" s="61"/>
      <c r="FCY647" s="104"/>
      <c r="FCZ647" s="60"/>
      <c r="FDA647" s="61"/>
      <c r="FDB647" s="104"/>
      <c r="FDC647" s="60"/>
      <c r="FDD647" s="61"/>
      <c r="FDE647" s="104"/>
      <c r="FDF647" s="60"/>
      <c r="FDG647" s="61"/>
      <c r="FDH647" s="104"/>
      <c r="FDI647" s="60"/>
      <c r="FDJ647" s="61"/>
      <c r="FDK647" s="104"/>
      <c r="FDL647" s="60"/>
      <c r="FDM647" s="61"/>
      <c r="FDN647" s="104"/>
      <c r="FDO647" s="60"/>
      <c r="FDP647" s="61"/>
      <c r="FDQ647" s="104"/>
      <c r="FDR647" s="60"/>
      <c r="FDS647" s="61"/>
      <c r="FDT647" s="104"/>
      <c r="FDU647" s="60"/>
      <c r="FDV647" s="61"/>
      <c r="FDW647" s="104"/>
      <c r="FDX647" s="60"/>
      <c r="FDY647" s="61"/>
      <c r="FDZ647" s="104"/>
      <c r="FEA647" s="60"/>
      <c r="FEB647" s="61"/>
      <c r="FEC647" s="104"/>
      <c r="FED647" s="60"/>
      <c r="FEE647" s="61"/>
      <c r="FEF647" s="104"/>
      <c r="FEG647" s="60"/>
      <c r="FEH647" s="61"/>
      <c r="FEI647" s="104"/>
      <c r="FEJ647" s="60"/>
      <c r="FEK647" s="61"/>
      <c r="FEL647" s="104"/>
      <c r="FEM647" s="60"/>
      <c r="FEN647" s="61"/>
      <c r="FEO647" s="104"/>
      <c r="FEP647" s="60"/>
      <c r="FEQ647" s="61"/>
      <c r="FER647" s="104"/>
      <c r="FES647" s="60"/>
      <c r="FET647" s="61"/>
      <c r="FEU647" s="104"/>
      <c r="FEV647" s="60"/>
      <c r="FEW647" s="61"/>
      <c r="FEX647" s="104"/>
      <c r="FEY647" s="60"/>
      <c r="FEZ647" s="61"/>
      <c r="FFA647" s="104"/>
      <c r="FFB647" s="60"/>
      <c r="FFC647" s="61"/>
      <c r="FFD647" s="104"/>
      <c r="FFE647" s="60"/>
      <c r="FFF647" s="61"/>
      <c r="FFG647" s="104"/>
      <c r="FFH647" s="60"/>
      <c r="FFI647" s="61"/>
      <c r="FFJ647" s="104"/>
      <c r="FFK647" s="60"/>
      <c r="FFL647" s="61"/>
      <c r="FFM647" s="104"/>
      <c r="FFN647" s="60"/>
      <c r="FFO647" s="61"/>
      <c r="FFP647" s="104"/>
      <c r="FFQ647" s="60"/>
      <c r="FFR647" s="61"/>
      <c r="FFS647" s="104"/>
      <c r="FFT647" s="60"/>
      <c r="FFU647" s="61"/>
      <c r="FFV647" s="104"/>
      <c r="FFW647" s="60"/>
      <c r="FFX647" s="61"/>
      <c r="FFY647" s="104"/>
      <c r="FFZ647" s="60"/>
      <c r="FGA647" s="61"/>
      <c r="FGB647" s="104"/>
      <c r="FGC647" s="60"/>
      <c r="FGD647" s="61"/>
      <c r="FGE647" s="104"/>
      <c r="FGF647" s="60"/>
      <c r="FGG647" s="61"/>
      <c r="FGH647" s="104"/>
      <c r="FGI647" s="60"/>
      <c r="FGJ647" s="61"/>
      <c r="FGK647" s="104"/>
      <c r="FGL647" s="60"/>
      <c r="FGM647" s="61"/>
      <c r="FGN647" s="104"/>
      <c r="FGO647" s="60"/>
      <c r="FGP647" s="61"/>
      <c r="FGQ647" s="104"/>
      <c r="FGR647" s="60"/>
      <c r="FGS647" s="61"/>
      <c r="FGT647" s="104"/>
      <c r="FGU647" s="60"/>
      <c r="FGV647" s="61"/>
      <c r="FGW647" s="104"/>
      <c r="FGX647" s="60"/>
      <c r="FGY647" s="61"/>
      <c r="FGZ647" s="104"/>
      <c r="FHA647" s="60"/>
      <c r="FHB647" s="61"/>
      <c r="FHC647" s="104"/>
      <c r="FHD647" s="60"/>
      <c r="FHE647" s="61"/>
      <c r="FHF647" s="104"/>
      <c r="FHG647" s="60"/>
      <c r="FHH647" s="61"/>
      <c r="FHI647" s="104"/>
      <c r="FHJ647" s="60"/>
      <c r="FHK647" s="61"/>
      <c r="FHL647" s="104"/>
      <c r="FHM647" s="60"/>
      <c r="FHN647" s="61"/>
      <c r="FHO647" s="104"/>
      <c r="FHP647" s="60"/>
      <c r="FHQ647" s="61"/>
      <c r="FHR647" s="104"/>
      <c r="FHS647" s="60"/>
      <c r="FHT647" s="61"/>
      <c r="FHU647" s="104"/>
      <c r="FHV647" s="60"/>
      <c r="FHW647" s="61"/>
      <c r="FHX647" s="104"/>
      <c r="FHY647" s="60"/>
      <c r="FHZ647" s="61"/>
      <c r="FIA647" s="104"/>
      <c r="FIB647" s="60"/>
      <c r="FIC647" s="61"/>
      <c r="FID647" s="104"/>
      <c r="FIE647" s="60"/>
      <c r="FIF647" s="61"/>
      <c r="FIG647" s="104"/>
      <c r="FIH647" s="60"/>
      <c r="FII647" s="61"/>
      <c r="FIJ647" s="104"/>
      <c r="FIK647" s="60"/>
      <c r="FIL647" s="61"/>
      <c r="FIM647" s="104"/>
      <c r="FIN647" s="60"/>
      <c r="FIO647" s="61"/>
      <c r="FIP647" s="104"/>
      <c r="FIQ647" s="60"/>
      <c r="FIR647" s="61"/>
      <c r="FIS647" s="104"/>
      <c r="FIT647" s="60"/>
      <c r="FIU647" s="61"/>
      <c r="FIV647" s="104"/>
      <c r="FIW647" s="60"/>
      <c r="FIX647" s="61"/>
      <c r="FIY647" s="104"/>
      <c r="FIZ647" s="60"/>
      <c r="FJA647" s="61"/>
      <c r="FJB647" s="104"/>
      <c r="FJC647" s="60"/>
      <c r="FJD647" s="61"/>
      <c r="FJE647" s="104"/>
      <c r="FJF647" s="60"/>
      <c r="FJG647" s="61"/>
      <c r="FJH647" s="104"/>
      <c r="FJI647" s="60"/>
      <c r="FJJ647" s="61"/>
      <c r="FJK647" s="104"/>
      <c r="FJL647" s="60"/>
      <c r="FJM647" s="61"/>
      <c r="FJN647" s="104"/>
      <c r="FJO647" s="60"/>
      <c r="FJP647" s="61"/>
      <c r="FJQ647" s="104"/>
      <c r="FJR647" s="60"/>
      <c r="FJS647" s="61"/>
      <c r="FJT647" s="104"/>
      <c r="FJU647" s="60"/>
      <c r="FJV647" s="61"/>
      <c r="FJW647" s="104"/>
      <c r="FJX647" s="60"/>
      <c r="FJY647" s="61"/>
      <c r="FJZ647" s="104"/>
      <c r="FKA647" s="60"/>
      <c r="FKB647" s="61"/>
      <c r="FKC647" s="104"/>
      <c r="FKD647" s="60"/>
      <c r="FKE647" s="61"/>
      <c r="FKF647" s="104"/>
      <c r="FKG647" s="60"/>
      <c r="FKH647" s="61"/>
      <c r="FKI647" s="104"/>
      <c r="FKJ647" s="60"/>
      <c r="FKK647" s="61"/>
      <c r="FKL647" s="104"/>
      <c r="FKM647" s="60"/>
      <c r="FKN647" s="61"/>
      <c r="FKO647" s="104"/>
      <c r="FKP647" s="60"/>
      <c r="FKQ647" s="61"/>
      <c r="FKR647" s="104"/>
      <c r="FKS647" s="60"/>
      <c r="FKT647" s="61"/>
      <c r="FKU647" s="104"/>
      <c r="FKV647" s="60"/>
      <c r="FKW647" s="61"/>
      <c r="FKX647" s="104"/>
      <c r="FKY647" s="60"/>
      <c r="FKZ647" s="61"/>
      <c r="FLA647" s="104"/>
      <c r="FLB647" s="60"/>
      <c r="FLC647" s="61"/>
      <c r="FLD647" s="104"/>
      <c r="FLE647" s="60"/>
      <c r="FLF647" s="61"/>
      <c r="FLG647" s="104"/>
      <c r="FLH647" s="60"/>
      <c r="FLI647" s="61"/>
      <c r="FLJ647" s="104"/>
      <c r="FLK647" s="60"/>
      <c r="FLL647" s="61"/>
      <c r="FLM647" s="104"/>
      <c r="FLN647" s="60"/>
      <c r="FLO647" s="61"/>
      <c r="FLP647" s="104"/>
      <c r="FLQ647" s="60"/>
      <c r="FLR647" s="61"/>
      <c r="FLS647" s="104"/>
      <c r="FLT647" s="60"/>
      <c r="FLU647" s="61"/>
      <c r="FLV647" s="104"/>
      <c r="FLW647" s="60"/>
      <c r="FLX647" s="61"/>
      <c r="FLY647" s="104"/>
      <c r="FLZ647" s="60"/>
      <c r="FMA647" s="61"/>
      <c r="FMB647" s="104"/>
      <c r="FMC647" s="60"/>
      <c r="FMD647" s="61"/>
      <c r="FME647" s="104"/>
      <c r="FMF647" s="60"/>
      <c r="FMG647" s="61"/>
      <c r="FMH647" s="104"/>
      <c r="FMI647" s="60"/>
      <c r="FMJ647" s="61"/>
      <c r="FMK647" s="104"/>
      <c r="FML647" s="60"/>
      <c r="FMM647" s="61"/>
      <c r="FMN647" s="104"/>
      <c r="FMO647" s="60"/>
      <c r="FMP647" s="61"/>
      <c r="FMQ647" s="104"/>
      <c r="FMR647" s="60"/>
      <c r="FMS647" s="61"/>
      <c r="FMT647" s="104"/>
      <c r="FMU647" s="60"/>
      <c r="FMV647" s="61"/>
      <c r="FMW647" s="104"/>
      <c r="FMX647" s="60"/>
      <c r="FMY647" s="61"/>
      <c r="FMZ647" s="104"/>
      <c r="FNA647" s="60"/>
      <c r="FNB647" s="61"/>
      <c r="FNC647" s="104"/>
      <c r="FND647" s="60"/>
      <c r="FNE647" s="61"/>
      <c r="FNF647" s="104"/>
      <c r="FNG647" s="60"/>
      <c r="FNH647" s="61"/>
      <c r="FNI647" s="104"/>
      <c r="FNJ647" s="60"/>
      <c r="FNK647" s="61"/>
      <c r="FNL647" s="104"/>
      <c r="FNM647" s="60"/>
      <c r="FNN647" s="61"/>
      <c r="FNO647" s="104"/>
      <c r="FNP647" s="60"/>
      <c r="FNQ647" s="61"/>
      <c r="FNR647" s="104"/>
      <c r="FNS647" s="60"/>
      <c r="FNT647" s="61"/>
      <c r="FNU647" s="104"/>
      <c r="FNV647" s="60"/>
      <c r="FNW647" s="61"/>
      <c r="FNX647" s="104"/>
      <c r="FNY647" s="60"/>
      <c r="FNZ647" s="61"/>
      <c r="FOA647" s="104"/>
      <c r="FOB647" s="60"/>
      <c r="FOC647" s="61"/>
      <c r="FOD647" s="104"/>
      <c r="FOE647" s="60"/>
      <c r="FOF647" s="61"/>
      <c r="FOG647" s="104"/>
      <c r="FOH647" s="60"/>
      <c r="FOI647" s="61"/>
      <c r="FOJ647" s="104"/>
      <c r="FOK647" s="60"/>
      <c r="FOL647" s="61"/>
      <c r="FOM647" s="104"/>
      <c r="FON647" s="60"/>
      <c r="FOO647" s="61"/>
      <c r="FOP647" s="104"/>
      <c r="FOQ647" s="60"/>
      <c r="FOR647" s="61"/>
      <c r="FOS647" s="104"/>
      <c r="FOT647" s="60"/>
      <c r="FOU647" s="61"/>
      <c r="FOV647" s="104"/>
      <c r="FOW647" s="60"/>
      <c r="FOX647" s="61"/>
      <c r="FOY647" s="104"/>
      <c r="FOZ647" s="60"/>
      <c r="FPA647" s="61"/>
      <c r="FPB647" s="104"/>
      <c r="FPC647" s="60"/>
      <c r="FPD647" s="61"/>
      <c r="FPE647" s="104"/>
      <c r="FPF647" s="60"/>
      <c r="FPG647" s="61"/>
      <c r="FPH647" s="104"/>
      <c r="FPI647" s="60"/>
      <c r="FPJ647" s="61"/>
      <c r="FPK647" s="104"/>
      <c r="FPL647" s="60"/>
      <c r="FPM647" s="61"/>
      <c r="FPN647" s="104"/>
      <c r="FPO647" s="60"/>
      <c r="FPP647" s="61"/>
      <c r="FPQ647" s="104"/>
      <c r="FPR647" s="60"/>
      <c r="FPS647" s="61"/>
      <c r="FPT647" s="104"/>
      <c r="FPU647" s="60"/>
      <c r="FPV647" s="61"/>
      <c r="FPW647" s="104"/>
      <c r="FPX647" s="60"/>
      <c r="FPY647" s="61"/>
      <c r="FPZ647" s="104"/>
      <c r="FQA647" s="60"/>
      <c r="FQB647" s="61"/>
      <c r="FQC647" s="104"/>
      <c r="FQD647" s="60"/>
      <c r="FQE647" s="61"/>
      <c r="FQF647" s="104"/>
      <c r="FQG647" s="60"/>
      <c r="FQH647" s="61"/>
      <c r="FQI647" s="104"/>
      <c r="FQJ647" s="60"/>
      <c r="FQK647" s="61"/>
      <c r="FQL647" s="104"/>
      <c r="FQM647" s="60"/>
      <c r="FQN647" s="61"/>
      <c r="FQO647" s="104"/>
      <c r="FQP647" s="60"/>
      <c r="FQQ647" s="61"/>
      <c r="FQR647" s="104"/>
      <c r="FQS647" s="60"/>
      <c r="FQT647" s="61"/>
      <c r="FQU647" s="104"/>
      <c r="FQV647" s="60"/>
      <c r="FQW647" s="61"/>
      <c r="FQX647" s="104"/>
      <c r="FQY647" s="60"/>
      <c r="FQZ647" s="61"/>
      <c r="FRA647" s="104"/>
      <c r="FRB647" s="60"/>
      <c r="FRC647" s="61"/>
      <c r="FRD647" s="104"/>
      <c r="FRE647" s="60"/>
      <c r="FRF647" s="61"/>
      <c r="FRG647" s="104"/>
      <c r="FRH647" s="60"/>
      <c r="FRI647" s="61"/>
      <c r="FRJ647" s="104"/>
      <c r="FRK647" s="60"/>
      <c r="FRL647" s="61"/>
      <c r="FRM647" s="104"/>
      <c r="FRN647" s="60"/>
      <c r="FRO647" s="61"/>
      <c r="FRP647" s="104"/>
      <c r="FRQ647" s="60"/>
      <c r="FRR647" s="61"/>
      <c r="FRS647" s="104"/>
      <c r="FRT647" s="60"/>
      <c r="FRU647" s="61"/>
      <c r="FRV647" s="104"/>
      <c r="FRW647" s="60"/>
      <c r="FRX647" s="61"/>
      <c r="FRY647" s="104"/>
      <c r="FRZ647" s="60"/>
      <c r="FSA647" s="61"/>
      <c r="FSB647" s="104"/>
      <c r="FSC647" s="60"/>
      <c r="FSD647" s="61"/>
      <c r="FSE647" s="104"/>
      <c r="FSF647" s="60"/>
      <c r="FSG647" s="61"/>
      <c r="FSH647" s="104"/>
      <c r="FSI647" s="60"/>
      <c r="FSJ647" s="61"/>
      <c r="FSK647" s="104"/>
      <c r="FSL647" s="60"/>
      <c r="FSM647" s="61"/>
      <c r="FSN647" s="104"/>
      <c r="FSO647" s="60"/>
      <c r="FSP647" s="61"/>
      <c r="FSQ647" s="104"/>
      <c r="FSR647" s="60"/>
      <c r="FSS647" s="61"/>
      <c r="FST647" s="104"/>
      <c r="FSU647" s="60"/>
      <c r="FSV647" s="61"/>
      <c r="FSW647" s="104"/>
      <c r="FSX647" s="60"/>
      <c r="FSY647" s="61"/>
      <c r="FSZ647" s="104"/>
      <c r="FTA647" s="60"/>
      <c r="FTB647" s="61"/>
      <c r="FTC647" s="104"/>
      <c r="FTD647" s="60"/>
      <c r="FTE647" s="61"/>
      <c r="FTF647" s="104"/>
      <c r="FTG647" s="60"/>
      <c r="FTH647" s="61"/>
      <c r="FTI647" s="104"/>
      <c r="FTJ647" s="60"/>
      <c r="FTK647" s="61"/>
      <c r="FTL647" s="104"/>
      <c r="FTM647" s="60"/>
      <c r="FTN647" s="61"/>
      <c r="FTO647" s="104"/>
      <c r="FTP647" s="60"/>
      <c r="FTQ647" s="61"/>
      <c r="FTR647" s="104"/>
      <c r="FTS647" s="60"/>
      <c r="FTT647" s="61"/>
      <c r="FTU647" s="104"/>
      <c r="FTV647" s="60"/>
      <c r="FTW647" s="61"/>
      <c r="FTX647" s="104"/>
      <c r="FTY647" s="60"/>
      <c r="FTZ647" s="61"/>
      <c r="FUA647" s="104"/>
      <c r="FUB647" s="60"/>
      <c r="FUC647" s="61"/>
      <c r="FUD647" s="104"/>
      <c r="FUE647" s="60"/>
      <c r="FUF647" s="61"/>
      <c r="FUG647" s="104"/>
      <c r="FUH647" s="60"/>
      <c r="FUI647" s="61"/>
      <c r="FUJ647" s="104"/>
      <c r="FUK647" s="60"/>
      <c r="FUL647" s="61"/>
      <c r="FUM647" s="104"/>
      <c r="FUN647" s="60"/>
      <c r="FUO647" s="61"/>
      <c r="FUP647" s="104"/>
      <c r="FUQ647" s="60"/>
      <c r="FUR647" s="61"/>
      <c r="FUS647" s="104"/>
      <c r="FUT647" s="60"/>
      <c r="FUU647" s="61"/>
      <c r="FUV647" s="104"/>
      <c r="FUW647" s="60"/>
      <c r="FUX647" s="61"/>
      <c r="FUY647" s="104"/>
      <c r="FUZ647" s="60"/>
      <c r="FVA647" s="61"/>
      <c r="FVB647" s="104"/>
      <c r="FVC647" s="60"/>
      <c r="FVD647" s="61"/>
      <c r="FVE647" s="104"/>
      <c r="FVF647" s="60"/>
      <c r="FVG647" s="61"/>
      <c r="FVH647" s="104"/>
      <c r="FVI647" s="60"/>
      <c r="FVJ647" s="61"/>
      <c r="FVK647" s="104"/>
      <c r="FVL647" s="60"/>
      <c r="FVM647" s="61"/>
      <c r="FVN647" s="104"/>
      <c r="FVO647" s="60"/>
      <c r="FVP647" s="61"/>
      <c r="FVQ647" s="104"/>
      <c r="FVR647" s="60"/>
      <c r="FVS647" s="61"/>
      <c r="FVT647" s="104"/>
      <c r="FVU647" s="60"/>
      <c r="FVV647" s="61"/>
      <c r="FVW647" s="104"/>
      <c r="FVX647" s="60"/>
      <c r="FVY647" s="61"/>
      <c r="FVZ647" s="104"/>
      <c r="FWA647" s="60"/>
      <c r="FWB647" s="61"/>
      <c r="FWC647" s="104"/>
      <c r="FWD647" s="60"/>
      <c r="FWE647" s="61"/>
      <c r="FWF647" s="104"/>
      <c r="FWG647" s="60"/>
      <c r="FWH647" s="61"/>
      <c r="FWI647" s="104"/>
      <c r="FWJ647" s="60"/>
      <c r="FWK647" s="61"/>
      <c r="FWL647" s="104"/>
      <c r="FWM647" s="60"/>
      <c r="FWN647" s="61"/>
      <c r="FWO647" s="104"/>
      <c r="FWP647" s="60"/>
      <c r="FWQ647" s="61"/>
      <c r="FWR647" s="104"/>
      <c r="FWS647" s="60"/>
      <c r="FWT647" s="61"/>
      <c r="FWU647" s="104"/>
      <c r="FWV647" s="60"/>
      <c r="FWW647" s="61"/>
      <c r="FWX647" s="104"/>
      <c r="FWY647" s="60"/>
      <c r="FWZ647" s="61"/>
      <c r="FXA647" s="104"/>
      <c r="FXB647" s="60"/>
      <c r="FXC647" s="61"/>
      <c r="FXD647" s="104"/>
      <c r="FXE647" s="60"/>
      <c r="FXF647" s="61"/>
      <c r="FXG647" s="104"/>
      <c r="FXH647" s="60"/>
      <c r="FXI647" s="61"/>
      <c r="FXJ647" s="104"/>
      <c r="FXK647" s="60"/>
      <c r="FXL647" s="61"/>
      <c r="FXM647" s="104"/>
      <c r="FXN647" s="60"/>
      <c r="FXO647" s="61"/>
      <c r="FXP647" s="104"/>
      <c r="FXQ647" s="60"/>
      <c r="FXR647" s="61"/>
      <c r="FXS647" s="104"/>
      <c r="FXT647" s="60"/>
      <c r="FXU647" s="61"/>
      <c r="FXV647" s="104"/>
      <c r="FXW647" s="60"/>
      <c r="FXX647" s="61"/>
      <c r="FXY647" s="104"/>
      <c r="FXZ647" s="60"/>
      <c r="FYA647" s="61"/>
      <c r="FYB647" s="104"/>
      <c r="FYC647" s="60"/>
      <c r="FYD647" s="61"/>
      <c r="FYE647" s="104"/>
      <c r="FYF647" s="60"/>
      <c r="FYG647" s="61"/>
      <c r="FYH647" s="104"/>
      <c r="FYI647" s="60"/>
      <c r="FYJ647" s="61"/>
      <c r="FYK647" s="104"/>
      <c r="FYL647" s="60"/>
      <c r="FYM647" s="61"/>
      <c r="FYN647" s="104"/>
      <c r="FYO647" s="60"/>
      <c r="FYP647" s="61"/>
      <c r="FYQ647" s="104"/>
      <c r="FYR647" s="60"/>
      <c r="FYS647" s="61"/>
      <c r="FYT647" s="104"/>
      <c r="FYU647" s="60"/>
      <c r="FYV647" s="61"/>
      <c r="FYW647" s="104"/>
      <c r="FYX647" s="60"/>
      <c r="FYY647" s="61"/>
      <c r="FYZ647" s="104"/>
      <c r="FZA647" s="60"/>
      <c r="FZB647" s="61"/>
      <c r="FZC647" s="104"/>
      <c r="FZD647" s="60"/>
      <c r="FZE647" s="61"/>
      <c r="FZF647" s="104"/>
      <c r="FZG647" s="60"/>
      <c r="FZH647" s="61"/>
      <c r="FZI647" s="104"/>
      <c r="FZJ647" s="60"/>
      <c r="FZK647" s="61"/>
      <c r="FZL647" s="104"/>
      <c r="FZM647" s="60"/>
      <c r="FZN647" s="61"/>
      <c r="FZO647" s="104"/>
      <c r="FZP647" s="60"/>
      <c r="FZQ647" s="61"/>
      <c r="FZR647" s="104"/>
      <c r="FZS647" s="60"/>
      <c r="FZT647" s="61"/>
      <c r="FZU647" s="104"/>
      <c r="FZV647" s="60"/>
      <c r="FZW647" s="61"/>
      <c r="FZX647" s="104"/>
      <c r="FZY647" s="60"/>
      <c r="FZZ647" s="61"/>
      <c r="GAA647" s="104"/>
      <c r="GAB647" s="60"/>
      <c r="GAC647" s="61"/>
      <c r="GAD647" s="104"/>
      <c r="GAE647" s="60"/>
      <c r="GAF647" s="61"/>
      <c r="GAG647" s="104"/>
      <c r="GAH647" s="60"/>
      <c r="GAI647" s="61"/>
      <c r="GAJ647" s="104"/>
      <c r="GAK647" s="60"/>
      <c r="GAL647" s="61"/>
      <c r="GAM647" s="104"/>
      <c r="GAN647" s="60"/>
      <c r="GAO647" s="61"/>
      <c r="GAP647" s="104"/>
      <c r="GAQ647" s="60"/>
      <c r="GAR647" s="61"/>
      <c r="GAS647" s="104"/>
      <c r="GAT647" s="60"/>
      <c r="GAU647" s="61"/>
      <c r="GAV647" s="104"/>
      <c r="GAW647" s="60"/>
      <c r="GAX647" s="61"/>
      <c r="GAY647" s="104"/>
      <c r="GAZ647" s="60"/>
      <c r="GBA647" s="61"/>
      <c r="GBB647" s="104"/>
      <c r="GBC647" s="60"/>
      <c r="GBD647" s="61"/>
      <c r="GBE647" s="104"/>
      <c r="GBF647" s="60"/>
      <c r="GBG647" s="61"/>
      <c r="GBH647" s="104"/>
      <c r="GBI647" s="60"/>
      <c r="GBJ647" s="61"/>
      <c r="GBK647" s="104"/>
      <c r="GBL647" s="60"/>
      <c r="GBM647" s="61"/>
      <c r="GBN647" s="104"/>
      <c r="GBO647" s="60"/>
      <c r="GBP647" s="61"/>
      <c r="GBQ647" s="104"/>
      <c r="GBR647" s="60"/>
      <c r="GBS647" s="61"/>
      <c r="GBT647" s="104"/>
      <c r="GBU647" s="60"/>
      <c r="GBV647" s="61"/>
      <c r="GBW647" s="104"/>
      <c r="GBX647" s="60"/>
      <c r="GBY647" s="61"/>
      <c r="GBZ647" s="104"/>
      <c r="GCA647" s="60"/>
      <c r="GCB647" s="61"/>
      <c r="GCC647" s="104"/>
      <c r="GCD647" s="60"/>
      <c r="GCE647" s="61"/>
      <c r="GCF647" s="104"/>
      <c r="GCG647" s="60"/>
      <c r="GCH647" s="61"/>
      <c r="GCI647" s="104"/>
      <c r="GCJ647" s="60"/>
      <c r="GCK647" s="61"/>
      <c r="GCL647" s="104"/>
      <c r="GCM647" s="60"/>
      <c r="GCN647" s="61"/>
      <c r="GCO647" s="104"/>
      <c r="GCP647" s="60"/>
      <c r="GCQ647" s="61"/>
      <c r="GCR647" s="104"/>
      <c r="GCS647" s="60"/>
      <c r="GCT647" s="61"/>
      <c r="GCU647" s="104"/>
      <c r="GCV647" s="60"/>
      <c r="GCW647" s="61"/>
      <c r="GCX647" s="104"/>
      <c r="GCY647" s="60"/>
      <c r="GCZ647" s="61"/>
      <c r="GDA647" s="104"/>
      <c r="GDB647" s="60"/>
      <c r="GDC647" s="61"/>
      <c r="GDD647" s="104"/>
      <c r="GDE647" s="60"/>
      <c r="GDF647" s="61"/>
      <c r="GDG647" s="104"/>
      <c r="GDH647" s="60"/>
      <c r="GDI647" s="61"/>
      <c r="GDJ647" s="104"/>
      <c r="GDK647" s="60"/>
      <c r="GDL647" s="61"/>
      <c r="GDM647" s="104"/>
      <c r="GDN647" s="60"/>
      <c r="GDO647" s="61"/>
      <c r="GDP647" s="104"/>
      <c r="GDQ647" s="60"/>
      <c r="GDR647" s="61"/>
      <c r="GDS647" s="104"/>
      <c r="GDT647" s="60"/>
      <c r="GDU647" s="61"/>
      <c r="GDV647" s="104"/>
      <c r="GDW647" s="60"/>
      <c r="GDX647" s="61"/>
      <c r="GDY647" s="104"/>
      <c r="GDZ647" s="60"/>
      <c r="GEA647" s="61"/>
      <c r="GEB647" s="104"/>
      <c r="GEC647" s="60"/>
      <c r="GED647" s="61"/>
      <c r="GEE647" s="104"/>
      <c r="GEF647" s="60"/>
      <c r="GEG647" s="61"/>
      <c r="GEH647" s="104"/>
      <c r="GEI647" s="60"/>
      <c r="GEJ647" s="61"/>
      <c r="GEK647" s="104"/>
      <c r="GEL647" s="60"/>
      <c r="GEM647" s="61"/>
      <c r="GEN647" s="104"/>
      <c r="GEO647" s="60"/>
      <c r="GEP647" s="61"/>
      <c r="GEQ647" s="104"/>
      <c r="GER647" s="60"/>
      <c r="GES647" s="61"/>
      <c r="GET647" s="104"/>
      <c r="GEU647" s="60"/>
      <c r="GEV647" s="61"/>
      <c r="GEW647" s="104"/>
      <c r="GEX647" s="60"/>
      <c r="GEY647" s="61"/>
      <c r="GEZ647" s="104"/>
      <c r="GFA647" s="60"/>
      <c r="GFB647" s="61"/>
      <c r="GFC647" s="104"/>
      <c r="GFD647" s="60"/>
      <c r="GFE647" s="61"/>
      <c r="GFF647" s="104"/>
      <c r="GFG647" s="60"/>
      <c r="GFH647" s="61"/>
      <c r="GFI647" s="104"/>
      <c r="GFJ647" s="60"/>
      <c r="GFK647" s="61"/>
      <c r="GFL647" s="104"/>
      <c r="GFM647" s="60"/>
      <c r="GFN647" s="61"/>
      <c r="GFO647" s="104"/>
      <c r="GFP647" s="60"/>
      <c r="GFQ647" s="61"/>
      <c r="GFR647" s="104"/>
      <c r="GFS647" s="60"/>
      <c r="GFT647" s="61"/>
      <c r="GFU647" s="104"/>
      <c r="GFV647" s="60"/>
      <c r="GFW647" s="61"/>
      <c r="GFX647" s="104"/>
      <c r="GFY647" s="60"/>
      <c r="GFZ647" s="61"/>
      <c r="GGA647" s="104"/>
      <c r="GGB647" s="60"/>
      <c r="GGC647" s="61"/>
      <c r="GGD647" s="104"/>
      <c r="GGE647" s="60"/>
      <c r="GGF647" s="61"/>
      <c r="GGG647" s="104"/>
      <c r="GGH647" s="60"/>
      <c r="GGI647" s="61"/>
      <c r="GGJ647" s="104"/>
      <c r="GGK647" s="60"/>
      <c r="GGL647" s="61"/>
      <c r="GGM647" s="104"/>
      <c r="GGN647" s="60"/>
      <c r="GGO647" s="61"/>
      <c r="GGP647" s="104"/>
      <c r="GGQ647" s="60"/>
      <c r="GGR647" s="61"/>
      <c r="GGS647" s="104"/>
      <c r="GGT647" s="60"/>
      <c r="GGU647" s="61"/>
      <c r="GGV647" s="104"/>
      <c r="GGW647" s="60"/>
      <c r="GGX647" s="61"/>
      <c r="GGY647" s="104"/>
      <c r="GGZ647" s="60"/>
      <c r="GHA647" s="61"/>
      <c r="GHB647" s="104"/>
      <c r="GHC647" s="60"/>
      <c r="GHD647" s="61"/>
      <c r="GHE647" s="104"/>
      <c r="GHF647" s="60"/>
      <c r="GHG647" s="61"/>
      <c r="GHH647" s="104"/>
      <c r="GHI647" s="60"/>
      <c r="GHJ647" s="61"/>
      <c r="GHK647" s="104"/>
      <c r="GHL647" s="60"/>
      <c r="GHM647" s="61"/>
      <c r="GHN647" s="104"/>
      <c r="GHO647" s="60"/>
      <c r="GHP647" s="61"/>
      <c r="GHQ647" s="104"/>
      <c r="GHR647" s="60"/>
      <c r="GHS647" s="61"/>
      <c r="GHT647" s="104"/>
      <c r="GHU647" s="60"/>
      <c r="GHV647" s="61"/>
      <c r="GHW647" s="104"/>
      <c r="GHX647" s="60"/>
      <c r="GHY647" s="61"/>
      <c r="GHZ647" s="104"/>
      <c r="GIA647" s="60"/>
      <c r="GIB647" s="61"/>
      <c r="GIC647" s="104"/>
      <c r="GID647" s="60"/>
      <c r="GIE647" s="61"/>
      <c r="GIF647" s="104"/>
      <c r="GIG647" s="60"/>
      <c r="GIH647" s="61"/>
      <c r="GII647" s="104"/>
      <c r="GIJ647" s="60"/>
      <c r="GIK647" s="61"/>
      <c r="GIL647" s="104"/>
      <c r="GIM647" s="60"/>
      <c r="GIN647" s="61"/>
      <c r="GIO647" s="104"/>
      <c r="GIP647" s="60"/>
      <c r="GIQ647" s="61"/>
      <c r="GIR647" s="104"/>
      <c r="GIS647" s="60"/>
      <c r="GIT647" s="61"/>
      <c r="GIU647" s="104"/>
      <c r="GIV647" s="60"/>
      <c r="GIW647" s="61"/>
      <c r="GIX647" s="104"/>
      <c r="GIY647" s="60"/>
      <c r="GIZ647" s="61"/>
      <c r="GJA647" s="104"/>
      <c r="GJB647" s="60"/>
      <c r="GJC647" s="61"/>
      <c r="GJD647" s="104"/>
      <c r="GJE647" s="60"/>
      <c r="GJF647" s="61"/>
      <c r="GJG647" s="104"/>
      <c r="GJH647" s="60"/>
      <c r="GJI647" s="61"/>
      <c r="GJJ647" s="104"/>
      <c r="GJK647" s="60"/>
      <c r="GJL647" s="61"/>
      <c r="GJM647" s="104"/>
      <c r="GJN647" s="60"/>
      <c r="GJO647" s="61"/>
      <c r="GJP647" s="104"/>
      <c r="GJQ647" s="60"/>
      <c r="GJR647" s="61"/>
      <c r="GJS647" s="104"/>
      <c r="GJT647" s="60"/>
      <c r="GJU647" s="61"/>
      <c r="GJV647" s="104"/>
      <c r="GJW647" s="60"/>
      <c r="GJX647" s="61"/>
      <c r="GJY647" s="104"/>
      <c r="GJZ647" s="60"/>
      <c r="GKA647" s="61"/>
      <c r="GKB647" s="104"/>
      <c r="GKC647" s="60"/>
      <c r="GKD647" s="61"/>
      <c r="GKE647" s="104"/>
      <c r="GKF647" s="60"/>
      <c r="GKG647" s="61"/>
      <c r="GKH647" s="104"/>
      <c r="GKI647" s="60"/>
      <c r="GKJ647" s="61"/>
      <c r="GKK647" s="104"/>
      <c r="GKL647" s="60"/>
      <c r="GKM647" s="61"/>
      <c r="GKN647" s="104"/>
      <c r="GKO647" s="60"/>
      <c r="GKP647" s="61"/>
      <c r="GKQ647" s="104"/>
      <c r="GKR647" s="60"/>
      <c r="GKS647" s="61"/>
      <c r="GKT647" s="104"/>
      <c r="GKU647" s="60"/>
      <c r="GKV647" s="61"/>
      <c r="GKW647" s="104"/>
      <c r="GKX647" s="60"/>
      <c r="GKY647" s="61"/>
      <c r="GKZ647" s="104"/>
      <c r="GLA647" s="60"/>
      <c r="GLB647" s="61"/>
      <c r="GLC647" s="104"/>
      <c r="GLD647" s="60"/>
      <c r="GLE647" s="61"/>
      <c r="GLF647" s="104"/>
      <c r="GLG647" s="60"/>
      <c r="GLH647" s="61"/>
      <c r="GLI647" s="104"/>
      <c r="GLJ647" s="60"/>
      <c r="GLK647" s="61"/>
      <c r="GLL647" s="104"/>
      <c r="GLM647" s="60"/>
      <c r="GLN647" s="61"/>
      <c r="GLO647" s="104"/>
      <c r="GLP647" s="60"/>
      <c r="GLQ647" s="61"/>
      <c r="GLR647" s="104"/>
      <c r="GLS647" s="60"/>
      <c r="GLT647" s="61"/>
      <c r="GLU647" s="104"/>
      <c r="GLV647" s="60"/>
      <c r="GLW647" s="61"/>
      <c r="GLX647" s="104"/>
      <c r="GLY647" s="60"/>
      <c r="GLZ647" s="61"/>
      <c r="GMA647" s="104"/>
      <c r="GMB647" s="60"/>
      <c r="GMC647" s="61"/>
      <c r="GMD647" s="104"/>
      <c r="GME647" s="60"/>
      <c r="GMF647" s="61"/>
      <c r="GMG647" s="104"/>
      <c r="GMH647" s="60"/>
      <c r="GMI647" s="61"/>
      <c r="GMJ647" s="104"/>
      <c r="GMK647" s="60"/>
      <c r="GML647" s="61"/>
      <c r="GMM647" s="104"/>
      <c r="GMN647" s="60"/>
      <c r="GMO647" s="61"/>
      <c r="GMP647" s="104"/>
      <c r="GMQ647" s="60"/>
      <c r="GMR647" s="61"/>
      <c r="GMS647" s="104"/>
      <c r="GMT647" s="60"/>
      <c r="GMU647" s="61"/>
      <c r="GMV647" s="104"/>
      <c r="GMW647" s="60"/>
      <c r="GMX647" s="61"/>
      <c r="GMY647" s="104"/>
      <c r="GMZ647" s="60"/>
      <c r="GNA647" s="61"/>
      <c r="GNB647" s="104"/>
      <c r="GNC647" s="60"/>
      <c r="GND647" s="61"/>
      <c r="GNE647" s="104"/>
      <c r="GNF647" s="60"/>
      <c r="GNG647" s="61"/>
      <c r="GNH647" s="104"/>
      <c r="GNI647" s="60"/>
      <c r="GNJ647" s="61"/>
      <c r="GNK647" s="104"/>
      <c r="GNL647" s="60"/>
      <c r="GNM647" s="61"/>
      <c r="GNN647" s="104"/>
      <c r="GNO647" s="60"/>
      <c r="GNP647" s="61"/>
      <c r="GNQ647" s="104"/>
      <c r="GNR647" s="60"/>
      <c r="GNS647" s="61"/>
      <c r="GNT647" s="104"/>
      <c r="GNU647" s="60"/>
      <c r="GNV647" s="61"/>
      <c r="GNW647" s="104"/>
      <c r="GNX647" s="60"/>
      <c r="GNY647" s="61"/>
      <c r="GNZ647" s="104"/>
      <c r="GOA647" s="60"/>
      <c r="GOB647" s="61"/>
      <c r="GOC647" s="104"/>
      <c r="GOD647" s="60"/>
      <c r="GOE647" s="61"/>
      <c r="GOF647" s="104"/>
      <c r="GOG647" s="60"/>
      <c r="GOH647" s="61"/>
      <c r="GOI647" s="104"/>
      <c r="GOJ647" s="60"/>
      <c r="GOK647" s="61"/>
      <c r="GOL647" s="104"/>
      <c r="GOM647" s="60"/>
      <c r="GON647" s="61"/>
      <c r="GOO647" s="104"/>
      <c r="GOP647" s="60"/>
      <c r="GOQ647" s="61"/>
      <c r="GOR647" s="104"/>
      <c r="GOS647" s="60"/>
      <c r="GOT647" s="61"/>
      <c r="GOU647" s="104"/>
      <c r="GOV647" s="60"/>
      <c r="GOW647" s="61"/>
      <c r="GOX647" s="104"/>
      <c r="GOY647" s="60"/>
      <c r="GOZ647" s="61"/>
      <c r="GPA647" s="104"/>
      <c r="GPB647" s="60"/>
      <c r="GPC647" s="61"/>
      <c r="GPD647" s="104"/>
      <c r="GPE647" s="60"/>
      <c r="GPF647" s="61"/>
      <c r="GPG647" s="104"/>
      <c r="GPH647" s="60"/>
      <c r="GPI647" s="61"/>
      <c r="GPJ647" s="104"/>
      <c r="GPK647" s="60"/>
      <c r="GPL647" s="61"/>
      <c r="GPM647" s="104"/>
      <c r="GPN647" s="60"/>
      <c r="GPO647" s="61"/>
      <c r="GPP647" s="104"/>
      <c r="GPQ647" s="60"/>
      <c r="GPR647" s="61"/>
      <c r="GPS647" s="104"/>
      <c r="GPT647" s="60"/>
      <c r="GPU647" s="61"/>
      <c r="GPV647" s="104"/>
      <c r="GPW647" s="60"/>
      <c r="GPX647" s="61"/>
      <c r="GPY647" s="104"/>
      <c r="GPZ647" s="60"/>
      <c r="GQA647" s="61"/>
      <c r="GQB647" s="104"/>
      <c r="GQC647" s="60"/>
      <c r="GQD647" s="61"/>
      <c r="GQE647" s="104"/>
      <c r="GQF647" s="60"/>
      <c r="GQG647" s="61"/>
      <c r="GQH647" s="104"/>
      <c r="GQI647" s="60"/>
      <c r="GQJ647" s="61"/>
      <c r="GQK647" s="104"/>
      <c r="GQL647" s="60"/>
      <c r="GQM647" s="61"/>
      <c r="GQN647" s="104"/>
      <c r="GQO647" s="60"/>
      <c r="GQP647" s="61"/>
      <c r="GQQ647" s="104"/>
      <c r="GQR647" s="60"/>
      <c r="GQS647" s="61"/>
      <c r="GQT647" s="104"/>
      <c r="GQU647" s="60"/>
      <c r="GQV647" s="61"/>
      <c r="GQW647" s="104"/>
      <c r="GQX647" s="60"/>
      <c r="GQY647" s="61"/>
      <c r="GQZ647" s="104"/>
      <c r="GRA647" s="60"/>
      <c r="GRB647" s="61"/>
      <c r="GRC647" s="104"/>
      <c r="GRD647" s="60"/>
      <c r="GRE647" s="61"/>
      <c r="GRF647" s="104"/>
      <c r="GRG647" s="60"/>
      <c r="GRH647" s="61"/>
      <c r="GRI647" s="104"/>
      <c r="GRJ647" s="60"/>
      <c r="GRK647" s="61"/>
      <c r="GRL647" s="104"/>
      <c r="GRM647" s="60"/>
      <c r="GRN647" s="61"/>
      <c r="GRO647" s="104"/>
      <c r="GRP647" s="60"/>
      <c r="GRQ647" s="61"/>
      <c r="GRR647" s="104"/>
      <c r="GRS647" s="60"/>
      <c r="GRT647" s="61"/>
      <c r="GRU647" s="104"/>
      <c r="GRV647" s="60"/>
      <c r="GRW647" s="61"/>
      <c r="GRX647" s="104"/>
      <c r="GRY647" s="60"/>
      <c r="GRZ647" s="61"/>
      <c r="GSA647" s="104"/>
      <c r="GSB647" s="60"/>
      <c r="GSC647" s="61"/>
      <c r="GSD647" s="104"/>
      <c r="GSE647" s="60"/>
      <c r="GSF647" s="61"/>
      <c r="GSG647" s="104"/>
      <c r="GSH647" s="60"/>
      <c r="GSI647" s="61"/>
      <c r="GSJ647" s="104"/>
      <c r="GSK647" s="60"/>
      <c r="GSL647" s="61"/>
      <c r="GSM647" s="104"/>
      <c r="GSN647" s="60"/>
      <c r="GSO647" s="61"/>
      <c r="GSP647" s="104"/>
      <c r="GSQ647" s="60"/>
      <c r="GSR647" s="61"/>
      <c r="GSS647" s="104"/>
      <c r="GST647" s="60"/>
      <c r="GSU647" s="61"/>
      <c r="GSV647" s="104"/>
      <c r="GSW647" s="60"/>
      <c r="GSX647" s="61"/>
      <c r="GSY647" s="104"/>
      <c r="GSZ647" s="60"/>
      <c r="GTA647" s="61"/>
      <c r="GTB647" s="104"/>
      <c r="GTC647" s="60"/>
      <c r="GTD647" s="61"/>
      <c r="GTE647" s="104"/>
      <c r="GTF647" s="60"/>
      <c r="GTG647" s="61"/>
      <c r="GTH647" s="104"/>
      <c r="GTI647" s="60"/>
      <c r="GTJ647" s="61"/>
      <c r="GTK647" s="104"/>
      <c r="GTL647" s="60"/>
      <c r="GTM647" s="61"/>
      <c r="GTN647" s="104"/>
      <c r="GTO647" s="60"/>
      <c r="GTP647" s="61"/>
      <c r="GTQ647" s="104"/>
      <c r="GTR647" s="60"/>
      <c r="GTS647" s="61"/>
      <c r="GTT647" s="104"/>
      <c r="GTU647" s="60"/>
      <c r="GTV647" s="61"/>
      <c r="GTW647" s="104"/>
      <c r="GTX647" s="60"/>
      <c r="GTY647" s="61"/>
      <c r="GTZ647" s="104"/>
      <c r="GUA647" s="60"/>
      <c r="GUB647" s="61"/>
      <c r="GUC647" s="104"/>
      <c r="GUD647" s="60"/>
      <c r="GUE647" s="61"/>
      <c r="GUF647" s="104"/>
      <c r="GUG647" s="60"/>
      <c r="GUH647" s="61"/>
      <c r="GUI647" s="104"/>
      <c r="GUJ647" s="60"/>
      <c r="GUK647" s="61"/>
      <c r="GUL647" s="104"/>
      <c r="GUM647" s="60"/>
      <c r="GUN647" s="61"/>
      <c r="GUO647" s="104"/>
      <c r="GUP647" s="60"/>
      <c r="GUQ647" s="61"/>
      <c r="GUR647" s="104"/>
      <c r="GUS647" s="60"/>
      <c r="GUT647" s="61"/>
      <c r="GUU647" s="104"/>
      <c r="GUV647" s="60"/>
      <c r="GUW647" s="61"/>
      <c r="GUX647" s="104"/>
      <c r="GUY647" s="60"/>
      <c r="GUZ647" s="61"/>
      <c r="GVA647" s="104"/>
      <c r="GVB647" s="60"/>
      <c r="GVC647" s="61"/>
      <c r="GVD647" s="104"/>
      <c r="GVE647" s="60"/>
      <c r="GVF647" s="61"/>
      <c r="GVG647" s="104"/>
      <c r="GVH647" s="60"/>
      <c r="GVI647" s="61"/>
      <c r="GVJ647" s="104"/>
      <c r="GVK647" s="60"/>
      <c r="GVL647" s="61"/>
      <c r="GVM647" s="104"/>
      <c r="GVN647" s="60"/>
      <c r="GVO647" s="61"/>
      <c r="GVP647" s="104"/>
      <c r="GVQ647" s="60"/>
      <c r="GVR647" s="61"/>
      <c r="GVS647" s="104"/>
      <c r="GVT647" s="60"/>
      <c r="GVU647" s="61"/>
      <c r="GVV647" s="104"/>
      <c r="GVW647" s="60"/>
      <c r="GVX647" s="61"/>
      <c r="GVY647" s="104"/>
      <c r="GVZ647" s="60"/>
      <c r="GWA647" s="61"/>
      <c r="GWB647" s="104"/>
      <c r="GWC647" s="60"/>
      <c r="GWD647" s="61"/>
      <c r="GWE647" s="104"/>
      <c r="GWF647" s="60"/>
      <c r="GWG647" s="61"/>
      <c r="GWH647" s="104"/>
      <c r="GWI647" s="60"/>
      <c r="GWJ647" s="61"/>
      <c r="GWK647" s="104"/>
      <c r="GWL647" s="60"/>
      <c r="GWM647" s="61"/>
      <c r="GWN647" s="104"/>
      <c r="GWO647" s="60"/>
      <c r="GWP647" s="61"/>
      <c r="GWQ647" s="104"/>
      <c r="GWR647" s="60"/>
      <c r="GWS647" s="61"/>
      <c r="GWT647" s="104"/>
      <c r="GWU647" s="60"/>
      <c r="GWV647" s="61"/>
      <c r="GWW647" s="104"/>
      <c r="GWX647" s="60"/>
      <c r="GWY647" s="61"/>
      <c r="GWZ647" s="104"/>
      <c r="GXA647" s="60"/>
      <c r="GXB647" s="61"/>
      <c r="GXC647" s="104"/>
      <c r="GXD647" s="60"/>
      <c r="GXE647" s="61"/>
      <c r="GXF647" s="104"/>
      <c r="GXG647" s="60"/>
      <c r="GXH647" s="61"/>
      <c r="GXI647" s="104"/>
      <c r="GXJ647" s="60"/>
      <c r="GXK647" s="61"/>
      <c r="GXL647" s="104"/>
      <c r="GXM647" s="60"/>
      <c r="GXN647" s="61"/>
      <c r="GXO647" s="104"/>
      <c r="GXP647" s="60"/>
      <c r="GXQ647" s="61"/>
      <c r="GXR647" s="104"/>
      <c r="GXS647" s="60"/>
      <c r="GXT647" s="61"/>
      <c r="GXU647" s="104"/>
      <c r="GXV647" s="60"/>
      <c r="GXW647" s="61"/>
      <c r="GXX647" s="104"/>
      <c r="GXY647" s="60"/>
      <c r="GXZ647" s="61"/>
      <c r="GYA647" s="104"/>
      <c r="GYB647" s="60"/>
      <c r="GYC647" s="61"/>
      <c r="GYD647" s="104"/>
      <c r="GYE647" s="60"/>
      <c r="GYF647" s="61"/>
      <c r="GYG647" s="104"/>
      <c r="GYH647" s="60"/>
      <c r="GYI647" s="61"/>
      <c r="GYJ647" s="104"/>
      <c r="GYK647" s="60"/>
      <c r="GYL647" s="61"/>
      <c r="GYM647" s="104"/>
      <c r="GYN647" s="60"/>
      <c r="GYO647" s="61"/>
      <c r="GYP647" s="104"/>
      <c r="GYQ647" s="60"/>
      <c r="GYR647" s="61"/>
      <c r="GYS647" s="104"/>
      <c r="GYT647" s="60"/>
      <c r="GYU647" s="61"/>
      <c r="GYV647" s="104"/>
      <c r="GYW647" s="60"/>
      <c r="GYX647" s="61"/>
      <c r="GYY647" s="104"/>
      <c r="GYZ647" s="60"/>
      <c r="GZA647" s="61"/>
      <c r="GZB647" s="104"/>
      <c r="GZC647" s="60"/>
      <c r="GZD647" s="61"/>
      <c r="GZE647" s="104"/>
      <c r="GZF647" s="60"/>
      <c r="GZG647" s="61"/>
      <c r="GZH647" s="104"/>
      <c r="GZI647" s="60"/>
      <c r="GZJ647" s="61"/>
      <c r="GZK647" s="104"/>
      <c r="GZL647" s="60"/>
      <c r="GZM647" s="61"/>
      <c r="GZN647" s="104"/>
      <c r="GZO647" s="60"/>
      <c r="GZP647" s="61"/>
      <c r="GZQ647" s="104"/>
      <c r="GZR647" s="60"/>
      <c r="GZS647" s="61"/>
      <c r="GZT647" s="104"/>
      <c r="GZU647" s="60"/>
      <c r="GZV647" s="61"/>
      <c r="GZW647" s="104"/>
      <c r="GZX647" s="60"/>
      <c r="GZY647" s="61"/>
      <c r="GZZ647" s="104"/>
      <c r="HAA647" s="60"/>
      <c r="HAB647" s="61"/>
      <c r="HAC647" s="104"/>
      <c r="HAD647" s="60"/>
      <c r="HAE647" s="61"/>
      <c r="HAF647" s="104"/>
      <c r="HAG647" s="60"/>
      <c r="HAH647" s="61"/>
      <c r="HAI647" s="104"/>
      <c r="HAJ647" s="60"/>
      <c r="HAK647" s="61"/>
      <c r="HAL647" s="104"/>
      <c r="HAM647" s="60"/>
      <c r="HAN647" s="61"/>
      <c r="HAO647" s="104"/>
      <c r="HAP647" s="60"/>
      <c r="HAQ647" s="61"/>
      <c r="HAR647" s="104"/>
      <c r="HAS647" s="60"/>
      <c r="HAT647" s="61"/>
      <c r="HAU647" s="104"/>
      <c r="HAV647" s="60"/>
      <c r="HAW647" s="61"/>
      <c r="HAX647" s="104"/>
      <c r="HAY647" s="60"/>
      <c r="HAZ647" s="61"/>
      <c r="HBA647" s="104"/>
      <c r="HBB647" s="60"/>
      <c r="HBC647" s="61"/>
      <c r="HBD647" s="104"/>
      <c r="HBE647" s="60"/>
      <c r="HBF647" s="61"/>
      <c r="HBG647" s="104"/>
      <c r="HBH647" s="60"/>
      <c r="HBI647" s="61"/>
      <c r="HBJ647" s="104"/>
      <c r="HBK647" s="60"/>
      <c r="HBL647" s="61"/>
      <c r="HBM647" s="104"/>
      <c r="HBN647" s="60"/>
      <c r="HBO647" s="61"/>
      <c r="HBP647" s="104"/>
      <c r="HBQ647" s="60"/>
      <c r="HBR647" s="61"/>
      <c r="HBS647" s="104"/>
      <c r="HBT647" s="60"/>
      <c r="HBU647" s="61"/>
      <c r="HBV647" s="104"/>
      <c r="HBW647" s="60"/>
      <c r="HBX647" s="61"/>
      <c r="HBY647" s="104"/>
      <c r="HBZ647" s="60"/>
      <c r="HCA647" s="61"/>
      <c r="HCB647" s="104"/>
      <c r="HCC647" s="60"/>
      <c r="HCD647" s="61"/>
      <c r="HCE647" s="104"/>
      <c r="HCF647" s="60"/>
      <c r="HCG647" s="61"/>
      <c r="HCH647" s="104"/>
      <c r="HCI647" s="60"/>
      <c r="HCJ647" s="61"/>
      <c r="HCK647" s="104"/>
      <c r="HCL647" s="60"/>
      <c r="HCM647" s="61"/>
      <c r="HCN647" s="104"/>
      <c r="HCO647" s="60"/>
      <c r="HCP647" s="61"/>
      <c r="HCQ647" s="104"/>
      <c r="HCR647" s="60"/>
      <c r="HCS647" s="61"/>
      <c r="HCT647" s="104"/>
      <c r="HCU647" s="60"/>
      <c r="HCV647" s="61"/>
      <c r="HCW647" s="104"/>
      <c r="HCX647" s="60"/>
      <c r="HCY647" s="61"/>
      <c r="HCZ647" s="104"/>
      <c r="HDA647" s="60"/>
      <c r="HDB647" s="61"/>
      <c r="HDC647" s="104"/>
      <c r="HDD647" s="60"/>
      <c r="HDE647" s="61"/>
      <c r="HDF647" s="104"/>
      <c r="HDG647" s="60"/>
      <c r="HDH647" s="61"/>
      <c r="HDI647" s="104"/>
      <c r="HDJ647" s="60"/>
      <c r="HDK647" s="61"/>
      <c r="HDL647" s="104"/>
      <c r="HDM647" s="60"/>
      <c r="HDN647" s="61"/>
      <c r="HDO647" s="104"/>
      <c r="HDP647" s="60"/>
      <c r="HDQ647" s="61"/>
      <c r="HDR647" s="104"/>
      <c r="HDS647" s="60"/>
      <c r="HDT647" s="61"/>
      <c r="HDU647" s="104"/>
      <c r="HDV647" s="60"/>
      <c r="HDW647" s="61"/>
      <c r="HDX647" s="104"/>
      <c r="HDY647" s="60"/>
      <c r="HDZ647" s="61"/>
      <c r="HEA647" s="104"/>
      <c r="HEB647" s="60"/>
      <c r="HEC647" s="61"/>
      <c r="HED647" s="104"/>
      <c r="HEE647" s="60"/>
      <c r="HEF647" s="61"/>
      <c r="HEG647" s="104"/>
      <c r="HEH647" s="60"/>
      <c r="HEI647" s="61"/>
      <c r="HEJ647" s="104"/>
      <c r="HEK647" s="60"/>
      <c r="HEL647" s="61"/>
      <c r="HEM647" s="104"/>
      <c r="HEN647" s="60"/>
      <c r="HEO647" s="61"/>
      <c r="HEP647" s="104"/>
      <c r="HEQ647" s="60"/>
      <c r="HER647" s="61"/>
      <c r="HES647" s="104"/>
      <c r="HET647" s="60"/>
      <c r="HEU647" s="61"/>
      <c r="HEV647" s="104"/>
      <c r="HEW647" s="60"/>
      <c r="HEX647" s="61"/>
      <c r="HEY647" s="104"/>
      <c r="HEZ647" s="60"/>
      <c r="HFA647" s="61"/>
      <c r="HFB647" s="104"/>
      <c r="HFC647" s="60"/>
      <c r="HFD647" s="61"/>
      <c r="HFE647" s="104"/>
      <c r="HFF647" s="60"/>
      <c r="HFG647" s="61"/>
      <c r="HFH647" s="104"/>
      <c r="HFI647" s="60"/>
      <c r="HFJ647" s="61"/>
      <c r="HFK647" s="104"/>
      <c r="HFL647" s="60"/>
      <c r="HFM647" s="61"/>
      <c r="HFN647" s="104"/>
      <c r="HFO647" s="60"/>
      <c r="HFP647" s="61"/>
      <c r="HFQ647" s="104"/>
      <c r="HFR647" s="60"/>
      <c r="HFS647" s="61"/>
      <c r="HFT647" s="104"/>
      <c r="HFU647" s="60"/>
      <c r="HFV647" s="61"/>
      <c r="HFW647" s="104"/>
      <c r="HFX647" s="60"/>
      <c r="HFY647" s="61"/>
      <c r="HFZ647" s="104"/>
      <c r="HGA647" s="60"/>
      <c r="HGB647" s="61"/>
      <c r="HGC647" s="104"/>
      <c r="HGD647" s="60"/>
      <c r="HGE647" s="61"/>
      <c r="HGF647" s="104"/>
      <c r="HGG647" s="60"/>
      <c r="HGH647" s="61"/>
      <c r="HGI647" s="104"/>
      <c r="HGJ647" s="60"/>
      <c r="HGK647" s="61"/>
      <c r="HGL647" s="104"/>
      <c r="HGM647" s="60"/>
      <c r="HGN647" s="61"/>
      <c r="HGO647" s="104"/>
      <c r="HGP647" s="60"/>
      <c r="HGQ647" s="61"/>
      <c r="HGR647" s="104"/>
      <c r="HGS647" s="60"/>
      <c r="HGT647" s="61"/>
      <c r="HGU647" s="104"/>
      <c r="HGV647" s="60"/>
      <c r="HGW647" s="61"/>
      <c r="HGX647" s="104"/>
      <c r="HGY647" s="60"/>
      <c r="HGZ647" s="61"/>
      <c r="HHA647" s="104"/>
      <c r="HHB647" s="60"/>
      <c r="HHC647" s="61"/>
      <c r="HHD647" s="104"/>
      <c r="HHE647" s="60"/>
      <c r="HHF647" s="61"/>
      <c r="HHG647" s="104"/>
      <c r="HHH647" s="60"/>
      <c r="HHI647" s="61"/>
      <c r="HHJ647" s="104"/>
      <c r="HHK647" s="60"/>
      <c r="HHL647" s="61"/>
      <c r="HHM647" s="104"/>
      <c r="HHN647" s="60"/>
      <c r="HHO647" s="61"/>
      <c r="HHP647" s="104"/>
      <c r="HHQ647" s="60"/>
      <c r="HHR647" s="61"/>
      <c r="HHS647" s="104"/>
      <c r="HHT647" s="60"/>
      <c r="HHU647" s="61"/>
      <c r="HHV647" s="104"/>
      <c r="HHW647" s="60"/>
      <c r="HHX647" s="61"/>
      <c r="HHY647" s="104"/>
      <c r="HHZ647" s="60"/>
      <c r="HIA647" s="61"/>
      <c r="HIB647" s="104"/>
      <c r="HIC647" s="60"/>
      <c r="HID647" s="61"/>
      <c r="HIE647" s="104"/>
      <c r="HIF647" s="60"/>
      <c r="HIG647" s="61"/>
      <c r="HIH647" s="104"/>
      <c r="HII647" s="60"/>
      <c r="HIJ647" s="61"/>
      <c r="HIK647" s="104"/>
      <c r="HIL647" s="60"/>
      <c r="HIM647" s="61"/>
      <c r="HIN647" s="104"/>
      <c r="HIO647" s="60"/>
      <c r="HIP647" s="61"/>
      <c r="HIQ647" s="104"/>
      <c r="HIR647" s="60"/>
      <c r="HIS647" s="61"/>
      <c r="HIT647" s="104"/>
      <c r="HIU647" s="60"/>
      <c r="HIV647" s="61"/>
      <c r="HIW647" s="104"/>
      <c r="HIX647" s="60"/>
      <c r="HIY647" s="61"/>
      <c r="HIZ647" s="104"/>
      <c r="HJA647" s="60"/>
      <c r="HJB647" s="61"/>
      <c r="HJC647" s="104"/>
      <c r="HJD647" s="60"/>
      <c r="HJE647" s="61"/>
      <c r="HJF647" s="104"/>
      <c r="HJG647" s="60"/>
      <c r="HJH647" s="61"/>
      <c r="HJI647" s="104"/>
      <c r="HJJ647" s="60"/>
      <c r="HJK647" s="61"/>
      <c r="HJL647" s="104"/>
      <c r="HJM647" s="60"/>
      <c r="HJN647" s="61"/>
      <c r="HJO647" s="104"/>
      <c r="HJP647" s="60"/>
      <c r="HJQ647" s="61"/>
      <c r="HJR647" s="104"/>
      <c r="HJS647" s="60"/>
      <c r="HJT647" s="61"/>
      <c r="HJU647" s="104"/>
      <c r="HJV647" s="60"/>
      <c r="HJW647" s="61"/>
      <c r="HJX647" s="104"/>
      <c r="HJY647" s="60"/>
      <c r="HJZ647" s="61"/>
      <c r="HKA647" s="104"/>
      <c r="HKB647" s="60"/>
      <c r="HKC647" s="61"/>
      <c r="HKD647" s="104"/>
      <c r="HKE647" s="60"/>
      <c r="HKF647" s="61"/>
      <c r="HKG647" s="104"/>
      <c r="HKH647" s="60"/>
      <c r="HKI647" s="61"/>
      <c r="HKJ647" s="104"/>
      <c r="HKK647" s="60"/>
      <c r="HKL647" s="61"/>
      <c r="HKM647" s="104"/>
      <c r="HKN647" s="60"/>
      <c r="HKO647" s="61"/>
      <c r="HKP647" s="104"/>
      <c r="HKQ647" s="60"/>
      <c r="HKR647" s="61"/>
      <c r="HKS647" s="104"/>
      <c r="HKT647" s="60"/>
      <c r="HKU647" s="61"/>
      <c r="HKV647" s="104"/>
      <c r="HKW647" s="60"/>
      <c r="HKX647" s="61"/>
      <c r="HKY647" s="104"/>
      <c r="HKZ647" s="60"/>
      <c r="HLA647" s="61"/>
      <c r="HLB647" s="104"/>
      <c r="HLC647" s="60"/>
      <c r="HLD647" s="61"/>
      <c r="HLE647" s="104"/>
      <c r="HLF647" s="60"/>
      <c r="HLG647" s="61"/>
      <c r="HLH647" s="104"/>
      <c r="HLI647" s="60"/>
      <c r="HLJ647" s="61"/>
      <c r="HLK647" s="104"/>
      <c r="HLL647" s="60"/>
      <c r="HLM647" s="61"/>
      <c r="HLN647" s="104"/>
      <c r="HLO647" s="60"/>
      <c r="HLP647" s="61"/>
      <c r="HLQ647" s="104"/>
      <c r="HLR647" s="60"/>
      <c r="HLS647" s="61"/>
      <c r="HLT647" s="104"/>
      <c r="HLU647" s="60"/>
      <c r="HLV647" s="61"/>
      <c r="HLW647" s="104"/>
      <c r="HLX647" s="60"/>
      <c r="HLY647" s="61"/>
      <c r="HLZ647" s="104"/>
      <c r="HMA647" s="60"/>
      <c r="HMB647" s="61"/>
      <c r="HMC647" s="104"/>
      <c r="HMD647" s="60"/>
      <c r="HME647" s="61"/>
      <c r="HMF647" s="104"/>
      <c r="HMG647" s="60"/>
      <c r="HMH647" s="61"/>
      <c r="HMI647" s="104"/>
      <c r="HMJ647" s="60"/>
      <c r="HMK647" s="61"/>
      <c r="HML647" s="104"/>
      <c r="HMM647" s="60"/>
      <c r="HMN647" s="61"/>
      <c r="HMO647" s="104"/>
      <c r="HMP647" s="60"/>
      <c r="HMQ647" s="61"/>
      <c r="HMR647" s="104"/>
      <c r="HMS647" s="60"/>
      <c r="HMT647" s="61"/>
      <c r="HMU647" s="104"/>
      <c r="HMV647" s="60"/>
      <c r="HMW647" s="61"/>
      <c r="HMX647" s="104"/>
      <c r="HMY647" s="60"/>
      <c r="HMZ647" s="61"/>
      <c r="HNA647" s="104"/>
      <c r="HNB647" s="60"/>
      <c r="HNC647" s="61"/>
      <c r="HND647" s="104"/>
      <c r="HNE647" s="60"/>
      <c r="HNF647" s="61"/>
      <c r="HNG647" s="104"/>
      <c r="HNH647" s="60"/>
      <c r="HNI647" s="61"/>
      <c r="HNJ647" s="104"/>
      <c r="HNK647" s="60"/>
      <c r="HNL647" s="61"/>
      <c r="HNM647" s="104"/>
      <c r="HNN647" s="60"/>
      <c r="HNO647" s="61"/>
      <c r="HNP647" s="104"/>
      <c r="HNQ647" s="60"/>
      <c r="HNR647" s="61"/>
      <c r="HNS647" s="104"/>
      <c r="HNT647" s="60"/>
      <c r="HNU647" s="61"/>
      <c r="HNV647" s="104"/>
      <c r="HNW647" s="60"/>
      <c r="HNX647" s="61"/>
      <c r="HNY647" s="104"/>
      <c r="HNZ647" s="60"/>
      <c r="HOA647" s="61"/>
      <c r="HOB647" s="104"/>
      <c r="HOC647" s="60"/>
      <c r="HOD647" s="61"/>
      <c r="HOE647" s="104"/>
      <c r="HOF647" s="60"/>
      <c r="HOG647" s="61"/>
      <c r="HOH647" s="104"/>
      <c r="HOI647" s="60"/>
      <c r="HOJ647" s="61"/>
      <c r="HOK647" s="104"/>
      <c r="HOL647" s="60"/>
      <c r="HOM647" s="61"/>
      <c r="HON647" s="104"/>
      <c r="HOO647" s="60"/>
      <c r="HOP647" s="61"/>
      <c r="HOQ647" s="104"/>
      <c r="HOR647" s="60"/>
      <c r="HOS647" s="61"/>
      <c r="HOT647" s="104"/>
      <c r="HOU647" s="60"/>
      <c r="HOV647" s="61"/>
      <c r="HOW647" s="104"/>
      <c r="HOX647" s="60"/>
      <c r="HOY647" s="61"/>
      <c r="HOZ647" s="104"/>
      <c r="HPA647" s="60"/>
      <c r="HPB647" s="61"/>
      <c r="HPC647" s="104"/>
      <c r="HPD647" s="60"/>
      <c r="HPE647" s="61"/>
      <c r="HPF647" s="104"/>
      <c r="HPG647" s="60"/>
      <c r="HPH647" s="61"/>
      <c r="HPI647" s="104"/>
      <c r="HPJ647" s="60"/>
      <c r="HPK647" s="61"/>
      <c r="HPL647" s="104"/>
      <c r="HPM647" s="60"/>
      <c r="HPN647" s="61"/>
      <c r="HPO647" s="104"/>
      <c r="HPP647" s="60"/>
      <c r="HPQ647" s="61"/>
      <c r="HPR647" s="104"/>
      <c r="HPS647" s="60"/>
      <c r="HPT647" s="61"/>
      <c r="HPU647" s="104"/>
      <c r="HPV647" s="60"/>
      <c r="HPW647" s="61"/>
      <c r="HPX647" s="104"/>
      <c r="HPY647" s="60"/>
      <c r="HPZ647" s="61"/>
      <c r="HQA647" s="104"/>
      <c r="HQB647" s="60"/>
      <c r="HQC647" s="61"/>
      <c r="HQD647" s="104"/>
      <c r="HQE647" s="60"/>
      <c r="HQF647" s="61"/>
      <c r="HQG647" s="104"/>
      <c r="HQH647" s="60"/>
      <c r="HQI647" s="61"/>
      <c r="HQJ647" s="104"/>
      <c r="HQK647" s="60"/>
      <c r="HQL647" s="61"/>
      <c r="HQM647" s="104"/>
      <c r="HQN647" s="60"/>
      <c r="HQO647" s="61"/>
      <c r="HQP647" s="104"/>
      <c r="HQQ647" s="60"/>
      <c r="HQR647" s="61"/>
      <c r="HQS647" s="104"/>
      <c r="HQT647" s="60"/>
      <c r="HQU647" s="61"/>
      <c r="HQV647" s="104"/>
      <c r="HQW647" s="60"/>
      <c r="HQX647" s="61"/>
      <c r="HQY647" s="104"/>
      <c r="HQZ647" s="60"/>
      <c r="HRA647" s="61"/>
      <c r="HRB647" s="104"/>
      <c r="HRC647" s="60"/>
      <c r="HRD647" s="61"/>
      <c r="HRE647" s="104"/>
      <c r="HRF647" s="60"/>
      <c r="HRG647" s="61"/>
      <c r="HRH647" s="104"/>
      <c r="HRI647" s="60"/>
      <c r="HRJ647" s="61"/>
      <c r="HRK647" s="104"/>
      <c r="HRL647" s="60"/>
      <c r="HRM647" s="61"/>
      <c r="HRN647" s="104"/>
      <c r="HRO647" s="60"/>
      <c r="HRP647" s="61"/>
      <c r="HRQ647" s="104"/>
      <c r="HRR647" s="60"/>
      <c r="HRS647" s="61"/>
      <c r="HRT647" s="104"/>
      <c r="HRU647" s="60"/>
      <c r="HRV647" s="61"/>
      <c r="HRW647" s="104"/>
      <c r="HRX647" s="60"/>
      <c r="HRY647" s="61"/>
      <c r="HRZ647" s="104"/>
      <c r="HSA647" s="60"/>
      <c r="HSB647" s="61"/>
      <c r="HSC647" s="104"/>
      <c r="HSD647" s="60"/>
      <c r="HSE647" s="61"/>
      <c r="HSF647" s="104"/>
      <c r="HSG647" s="60"/>
      <c r="HSH647" s="61"/>
      <c r="HSI647" s="104"/>
      <c r="HSJ647" s="60"/>
      <c r="HSK647" s="61"/>
      <c r="HSL647" s="104"/>
      <c r="HSM647" s="60"/>
      <c r="HSN647" s="61"/>
      <c r="HSO647" s="104"/>
      <c r="HSP647" s="60"/>
      <c r="HSQ647" s="61"/>
      <c r="HSR647" s="104"/>
      <c r="HSS647" s="60"/>
      <c r="HST647" s="61"/>
      <c r="HSU647" s="104"/>
      <c r="HSV647" s="60"/>
      <c r="HSW647" s="61"/>
      <c r="HSX647" s="104"/>
      <c r="HSY647" s="60"/>
      <c r="HSZ647" s="61"/>
      <c r="HTA647" s="104"/>
      <c r="HTB647" s="60"/>
      <c r="HTC647" s="61"/>
      <c r="HTD647" s="104"/>
      <c r="HTE647" s="60"/>
      <c r="HTF647" s="61"/>
      <c r="HTG647" s="104"/>
      <c r="HTH647" s="60"/>
      <c r="HTI647" s="61"/>
      <c r="HTJ647" s="104"/>
      <c r="HTK647" s="60"/>
      <c r="HTL647" s="61"/>
      <c r="HTM647" s="104"/>
      <c r="HTN647" s="60"/>
      <c r="HTO647" s="61"/>
      <c r="HTP647" s="104"/>
      <c r="HTQ647" s="60"/>
      <c r="HTR647" s="61"/>
      <c r="HTS647" s="104"/>
      <c r="HTT647" s="60"/>
      <c r="HTU647" s="61"/>
      <c r="HTV647" s="104"/>
      <c r="HTW647" s="60"/>
      <c r="HTX647" s="61"/>
      <c r="HTY647" s="104"/>
      <c r="HTZ647" s="60"/>
      <c r="HUA647" s="61"/>
      <c r="HUB647" s="104"/>
      <c r="HUC647" s="60"/>
      <c r="HUD647" s="61"/>
      <c r="HUE647" s="104"/>
      <c r="HUF647" s="60"/>
      <c r="HUG647" s="61"/>
      <c r="HUH647" s="104"/>
      <c r="HUI647" s="60"/>
      <c r="HUJ647" s="61"/>
      <c r="HUK647" s="104"/>
      <c r="HUL647" s="60"/>
      <c r="HUM647" s="61"/>
      <c r="HUN647" s="104"/>
      <c r="HUO647" s="60"/>
      <c r="HUP647" s="61"/>
      <c r="HUQ647" s="104"/>
      <c r="HUR647" s="60"/>
      <c r="HUS647" s="61"/>
      <c r="HUT647" s="104"/>
      <c r="HUU647" s="60"/>
      <c r="HUV647" s="61"/>
      <c r="HUW647" s="104"/>
      <c r="HUX647" s="60"/>
      <c r="HUY647" s="61"/>
      <c r="HUZ647" s="104"/>
      <c r="HVA647" s="60"/>
      <c r="HVB647" s="61"/>
      <c r="HVC647" s="104"/>
      <c r="HVD647" s="60"/>
      <c r="HVE647" s="61"/>
      <c r="HVF647" s="104"/>
      <c r="HVG647" s="60"/>
      <c r="HVH647" s="61"/>
      <c r="HVI647" s="104"/>
      <c r="HVJ647" s="60"/>
      <c r="HVK647" s="61"/>
      <c r="HVL647" s="104"/>
      <c r="HVM647" s="60"/>
      <c r="HVN647" s="61"/>
      <c r="HVO647" s="104"/>
      <c r="HVP647" s="60"/>
      <c r="HVQ647" s="61"/>
      <c r="HVR647" s="104"/>
      <c r="HVS647" s="60"/>
      <c r="HVT647" s="61"/>
      <c r="HVU647" s="104"/>
      <c r="HVV647" s="60"/>
      <c r="HVW647" s="61"/>
      <c r="HVX647" s="104"/>
      <c r="HVY647" s="60"/>
      <c r="HVZ647" s="61"/>
      <c r="HWA647" s="104"/>
      <c r="HWB647" s="60"/>
      <c r="HWC647" s="61"/>
      <c r="HWD647" s="104"/>
      <c r="HWE647" s="60"/>
      <c r="HWF647" s="61"/>
      <c r="HWG647" s="104"/>
      <c r="HWH647" s="60"/>
      <c r="HWI647" s="61"/>
      <c r="HWJ647" s="104"/>
      <c r="HWK647" s="60"/>
      <c r="HWL647" s="61"/>
      <c r="HWM647" s="104"/>
      <c r="HWN647" s="60"/>
      <c r="HWO647" s="61"/>
      <c r="HWP647" s="104"/>
      <c r="HWQ647" s="60"/>
      <c r="HWR647" s="61"/>
      <c r="HWS647" s="104"/>
      <c r="HWT647" s="60"/>
      <c r="HWU647" s="61"/>
      <c r="HWV647" s="104"/>
      <c r="HWW647" s="60"/>
      <c r="HWX647" s="61"/>
      <c r="HWY647" s="104"/>
      <c r="HWZ647" s="60"/>
      <c r="HXA647" s="61"/>
      <c r="HXB647" s="104"/>
      <c r="HXC647" s="60"/>
      <c r="HXD647" s="61"/>
      <c r="HXE647" s="104"/>
      <c r="HXF647" s="60"/>
      <c r="HXG647" s="61"/>
      <c r="HXH647" s="104"/>
      <c r="HXI647" s="60"/>
      <c r="HXJ647" s="61"/>
      <c r="HXK647" s="104"/>
      <c r="HXL647" s="60"/>
      <c r="HXM647" s="61"/>
      <c r="HXN647" s="104"/>
      <c r="HXO647" s="60"/>
      <c r="HXP647" s="61"/>
      <c r="HXQ647" s="104"/>
      <c r="HXR647" s="60"/>
      <c r="HXS647" s="61"/>
      <c r="HXT647" s="104"/>
      <c r="HXU647" s="60"/>
      <c r="HXV647" s="61"/>
      <c r="HXW647" s="104"/>
      <c r="HXX647" s="60"/>
      <c r="HXY647" s="61"/>
      <c r="HXZ647" s="104"/>
      <c r="HYA647" s="60"/>
      <c r="HYB647" s="61"/>
      <c r="HYC647" s="104"/>
      <c r="HYD647" s="60"/>
      <c r="HYE647" s="61"/>
      <c r="HYF647" s="104"/>
      <c r="HYG647" s="60"/>
      <c r="HYH647" s="61"/>
      <c r="HYI647" s="104"/>
      <c r="HYJ647" s="60"/>
      <c r="HYK647" s="61"/>
      <c r="HYL647" s="104"/>
      <c r="HYM647" s="60"/>
      <c r="HYN647" s="61"/>
      <c r="HYO647" s="104"/>
      <c r="HYP647" s="60"/>
      <c r="HYQ647" s="61"/>
      <c r="HYR647" s="104"/>
      <c r="HYS647" s="60"/>
      <c r="HYT647" s="61"/>
      <c r="HYU647" s="104"/>
      <c r="HYV647" s="60"/>
      <c r="HYW647" s="61"/>
      <c r="HYX647" s="104"/>
      <c r="HYY647" s="60"/>
      <c r="HYZ647" s="61"/>
      <c r="HZA647" s="104"/>
      <c r="HZB647" s="60"/>
      <c r="HZC647" s="61"/>
      <c r="HZD647" s="104"/>
      <c r="HZE647" s="60"/>
      <c r="HZF647" s="61"/>
      <c r="HZG647" s="104"/>
      <c r="HZH647" s="60"/>
      <c r="HZI647" s="61"/>
      <c r="HZJ647" s="104"/>
      <c r="HZK647" s="60"/>
      <c r="HZL647" s="61"/>
      <c r="HZM647" s="104"/>
      <c r="HZN647" s="60"/>
      <c r="HZO647" s="61"/>
      <c r="HZP647" s="104"/>
      <c r="HZQ647" s="60"/>
      <c r="HZR647" s="61"/>
      <c r="HZS647" s="104"/>
      <c r="HZT647" s="60"/>
      <c r="HZU647" s="61"/>
      <c r="HZV647" s="104"/>
      <c r="HZW647" s="60"/>
      <c r="HZX647" s="61"/>
      <c r="HZY647" s="104"/>
      <c r="HZZ647" s="60"/>
      <c r="IAA647" s="61"/>
      <c r="IAB647" s="104"/>
      <c r="IAC647" s="60"/>
      <c r="IAD647" s="61"/>
      <c r="IAE647" s="104"/>
      <c r="IAF647" s="60"/>
      <c r="IAG647" s="61"/>
      <c r="IAH647" s="104"/>
      <c r="IAI647" s="60"/>
      <c r="IAJ647" s="61"/>
      <c r="IAK647" s="104"/>
      <c r="IAL647" s="60"/>
      <c r="IAM647" s="61"/>
      <c r="IAN647" s="104"/>
      <c r="IAO647" s="60"/>
      <c r="IAP647" s="61"/>
      <c r="IAQ647" s="104"/>
      <c r="IAR647" s="60"/>
      <c r="IAS647" s="61"/>
      <c r="IAT647" s="104"/>
      <c r="IAU647" s="60"/>
      <c r="IAV647" s="61"/>
      <c r="IAW647" s="104"/>
      <c r="IAX647" s="60"/>
      <c r="IAY647" s="61"/>
      <c r="IAZ647" s="104"/>
      <c r="IBA647" s="60"/>
      <c r="IBB647" s="61"/>
      <c r="IBC647" s="104"/>
      <c r="IBD647" s="60"/>
      <c r="IBE647" s="61"/>
      <c r="IBF647" s="104"/>
      <c r="IBG647" s="60"/>
      <c r="IBH647" s="61"/>
      <c r="IBI647" s="104"/>
      <c r="IBJ647" s="60"/>
      <c r="IBK647" s="61"/>
      <c r="IBL647" s="104"/>
      <c r="IBM647" s="60"/>
      <c r="IBN647" s="61"/>
      <c r="IBO647" s="104"/>
      <c r="IBP647" s="60"/>
      <c r="IBQ647" s="61"/>
      <c r="IBR647" s="104"/>
      <c r="IBS647" s="60"/>
      <c r="IBT647" s="61"/>
      <c r="IBU647" s="104"/>
      <c r="IBV647" s="60"/>
      <c r="IBW647" s="61"/>
      <c r="IBX647" s="104"/>
      <c r="IBY647" s="60"/>
      <c r="IBZ647" s="61"/>
      <c r="ICA647" s="104"/>
      <c r="ICB647" s="60"/>
      <c r="ICC647" s="61"/>
      <c r="ICD647" s="104"/>
      <c r="ICE647" s="60"/>
      <c r="ICF647" s="61"/>
      <c r="ICG647" s="104"/>
      <c r="ICH647" s="60"/>
      <c r="ICI647" s="61"/>
      <c r="ICJ647" s="104"/>
      <c r="ICK647" s="60"/>
      <c r="ICL647" s="61"/>
      <c r="ICM647" s="104"/>
      <c r="ICN647" s="60"/>
      <c r="ICO647" s="61"/>
      <c r="ICP647" s="104"/>
      <c r="ICQ647" s="60"/>
      <c r="ICR647" s="61"/>
      <c r="ICS647" s="104"/>
      <c r="ICT647" s="60"/>
      <c r="ICU647" s="61"/>
      <c r="ICV647" s="104"/>
      <c r="ICW647" s="60"/>
      <c r="ICX647" s="61"/>
      <c r="ICY647" s="104"/>
      <c r="ICZ647" s="60"/>
      <c r="IDA647" s="61"/>
      <c r="IDB647" s="104"/>
      <c r="IDC647" s="60"/>
      <c r="IDD647" s="61"/>
      <c r="IDE647" s="104"/>
      <c r="IDF647" s="60"/>
      <c r="IDG647" s="61"/>
      <c r="IDH647" s="104"/>
      <c r="IDI647" s="60"/>
      <c r="IDJ647" s="61"/>
      <c r="IDK647" s="104"/>
      <c r="IDL647" s="60"/>
      <c r="IDM647" s="61"/>
      <c r="IDN647" s="104"/>
      <c r="IDO647" s="60"/>
      <c r="IDP647" s="61"/>
      <c r="IDQ647" s="104"/>
      <c r="IDR647" s="60"/>
      <c r="IDS647" s="61"/>
      <c r="IDT647" s="104"/>
      <c r="IDU647" s="60"/>
      <c r="IDV647" s="61"/>
      <c r="IDW647" s="104"/>
      <c r="IDX647" s="60"/>
      <c r="IDY647" s="61"/>
      <c r="IDZ647" s="104"/>
      <c r="IEA647" s="60"/>
      <c r="IEB647" s="61"/>
      <c r="IEC647" s="104"/>
      <c r="IED647" s="60"/>
      <c r="IEE647" s="61"/>
      <c r="IEF647" s="104"/>
      <c r="IEG647" s="60"/>
      <c r="IEH647" s="61"/>
      <c r="IEI647" s="104"/>
      <c r="IEJ647" s="60"/>
      <c r="IEK647" s="61"/>
      <c r="IEL647" s="104"/>
      <c r="IEM647" s="60"/>
      <c r="IEN647" s="61"/>
      <c r="IEO647" s="104"/>
      <c r="IEP647" s="60"/>
      <c r="IEQ647" s="61"/>
      <c r="IER647" s="104"/>
      <c r="IES647" s="60"/>
      <c r="IET647" s="61"/>
      <c r="IEU647" s="104"/>
      <c r="IEV647" s="60"/>
      <c r="IEW647" s="61"/>
      <c r="IEX647" s="104"/>
      <c r="IEY647" s="60"/>
      <c r="IEZ647" s="61"/>
      <c r="IFA647" s="104"/>
      <c r="IFB647" s="60"/>
      <c r="IFC647" s="61"/>
      <c r="IFD647" s="104"/>
      <c r="IFE647" s="60"/>
      <c r="IFF647" s="61"/>
      <c r="IFG647" s="104"/>
      <c r="IFH647" s="60"/>
      <c r="IFI647" s="61"/>
      <c r="IFJ647" s="104"/>
      <c r="IFK647" s="60"/>
      <c r="IFL647" s="61"/>
      <c r="IFM647" s="104"/>
      <c r="IFN647" s="60"/>
      <c r="IFO647" s="61"/>
      <c r="IFP647" s="104"/>
      <c r="IFQ647" s="60"/>
      <c r="IFR647" s="61"/>
      <c r="IFS647" s="104"/>
      <c r="IFT647" s="60"/>
      <c r="IFU647" s="61"/>
      <c r="IFV647" s="104"/>
      <c r="IFW647" s="60"/>
      <c r="IFX647" s="61"/>
      <c r="IFY647" s="104"/>
      <c r="IFZ647" s="60"/>
      <c r="IGA647" s="61"/>
      <c r="IGB647" s="104"/>
      <c r="IGC647" s="60"/>
      <c r="IGD647" s="61"/>
      <c r="IGE647" s="104"/>
      <c r="IGF647" s="60"/>
      <c r="IGG647" s="61"/>
      <c r="IGH647" s="104"/>
      <c r="IGI647" s="60"/>
      <c r="IGJ647" s="61"/>
      <c r="IGK647" s="104"/>
      <c r="IGL647" s="60"/>
      <c r="IGM647" s="61"/>
      <c r="IGN647" s="104"/>
      <c r="IGO647" s="60"/>
      <c r="IGP647" s="61"/>
      <c r="IGQ647" s="104"/>
      <c r="IGR647" s="60"/>
      <c r="IGS647" s="61"/>
      <c r="IGT647" s="104"/>
      <c r="IGU647" s="60"/>
      <c r="IGV647" s="61"/>
      <c r="IGW647" s="104"/>
      <c r="IGX647" s="60"/>
      <c r="IGY647" s="61"/>
      <c r="IGZ647" s="104"/>
      <c r="IHA647" s="60"/>
      <c r="IHB647" s="61"/>
      <c r="IHC647" s="104"/>
      <c r="IHD647" s="60"/>
      <c r="IHE647" s="61"/>
      <c r="IHF647" s="104"/>
      <c r="IHG647" s="60"/>
      <c r="IHH647" s="61"/>
      <c r="IHI647" s="104"/>
      <c r="IHJ647" s="60"/>
      <c r="IHK647" s="61"/>
      <c r="IHL647" s="104"/>
      <c r="IHM647" s="60"/>
      <c r="IHN647" s="61"/>
      <c r="IHO647" s="104"/>
      <c r="IHP647" s="60"/>
      <c r="IHQ647" s="61"/>
      <c r="IHR647" s="104"/>
      <c r="IHS647" s="60"/>
      <c r="IHT647" s="61"/>
      <c r="IHU647" s="104"/>
      <c r="IHV647" s="60"/>
      <c r="IHW647" s="61"/>
      <c r="IHX647" s="104"/>
      <c r="IHY647" s="60"/>
      <c r="IHZ647" s="61"/>
      <c r="IIA647" s="104"/>
      <c r="IIB647" s="60"/>
      <c r="IIC647" s="61"/>
      <c r="IID647" s="104"/>
      <c r="IIE647" s="60"/>
      <c r="IIF647" s="61"/>
      <c r="IIG647" s="104"/>
      <c r="IIH647" s="60"/>
      <c r="III647" s="61"/>
      <c r="IIJ647" s="104"/>
      <c r="IIK647" s="60"/>
      <c r="IIL647" s="61"/>
      <c r="IIM647" s="104"/>
      <c r="IIN647" s="60"/>
      <c r="IIO647" s="61"/>
      <c r="IIP647" s="104"/>
      <c r="IIQ647" s="60"/>
      <c r="IIR647" s="61"/>
      <c r="IIS647" s="104"/>
      <c r="IIT647" s="60"/>
      <c r="IIU647" s="61"/>
      <c r="IIV647" s="104"/>
      <c r="IIW647" s="60"/>
      <c r="IIX647" s="61"/>
      <c r="IIY647" s="104"/>
      <c r="IIZ647" s="60"/>
      <c r="IJA647" s="61"/>
      <c r="IJB647" s="104"/>
      <c r="IJC647" s="60"/>
      <c r="IJD647" s="61"/>
      <c r="IJE647" s="104"/>
      <c r="IJF647" s="60"/>
      <c r="IJG647" s="61"/>
      <c r="IJH647" s="104"/>
      <c r="IJI647" s="60"/>
      <c r="IJJ647" s="61"/>
      <c r="IJK647" s="104"/>
      <c r="IJL647" s="60"/>
      <c r="IJM647" s="61"/>
      <c r="IJN647" s="104"/>
      <c r="IJO647" s="60"/>
      <c r="IJP647" s="61"/>
      <c r="IJQ647" s="104"/>
      <c r="IJR647" s="60"/>
      <c r="IJS647" s="61"/>
      <c r="IJT647" s="104"/>
      <c r="IJU647" s="60"/>
      <c r="IJV647" s="61"/>
      <c r="IJW647" s="104"/>
      <c r="IJX647" s="60"/>
      <c r="IJY647" s="61"/>
      <c r="IJZ647" s="104"/>
      <c r="IKA647" s="60"/>
      <c r="IKB647" s="61"/>
      <c r="IKC647" s="104"/>
      <c r="IKD647" s="60"/>
      <c r="IKE647" s="61"/>
      <c r="IKF647" s="104"/>
      <c r="IKG647" s="60"/>
      <c r="IKH647" s="61"/>
      <c r="IKI647" s="104"/>
      <c r="IKJ647" s="60"/>
      <c r="IKK647" s="61"/>
      <c r="IKL647" s="104"/>
      <c r="IKM647" s="60"/>
      <c r="IKN647" s="61"/>
      <c r="IKO647" s="104"/>
      <c r="IKP647" s="60"/>
      <c r="IKQ647" s="61"/>
      <c r="IKR647" s="104"/>
      <c r="IKS647" s="60"/>
      <c r="IKT647" s="61"/>
      <c r="IKU647" s="104"/>
      <c r="IKV647" s="60"/>
      <c r="IKW647" s="61"/>
      <c r="IKX647" s="104"/>
      <c r="IKY647" s="60"/>
      <c r="IKZ647" s="61"/>
      <c r="ILA647" s="104"/>
      <c r="ILB647" s="60"/>
      <c r="ILC647" s="61"/>
      <c r="ILD647" s="104"/>
      <c r="ILE647" s="60"/>
      <c r="ILF647" s="61"/>
      <c r="ILG647" s="104"/>
      <c r="ILH647" s="60"/>
      <c r="ILI647" s="61"/>
      <c r="ILJ647" s="104"/>
      <c r="ILK647" s="60"/>
      <c r="ILL647" s="61"/>
      <c r="ILM647" s="104"/>
      <c r="ILN647" s="60"/>
      <c r="ILO647" s="61"/>
      <c r="ILP647" s="104"/>
      <c r="ILQ647" s="60"/>
      <c r="ILR647" s="61"/>
      <c r="ILS647" s="104"/>
      <c r="ILT647" s="60"/>
      <c r="ILU647" s="61"/>
      <c r="ILV647" s="104"/>
      <c r="ILW647" s="60"/>
      <c r="ILX647" s="61"/>
      <c r="ILY647" s="104"/>
      <c r="ILZ647" s="60"/>
      <c r="IMA647" s="61"/>
      <c r="IMB647" s="104"/>
      <c r="IMC647" s="60"/>
      <c r="IMD647" s="61"/>
      <c r="IME647" s="104"/>
      <c r="IMF647" s="60"/>
      <c r="IMG647" s="61"/>
      <c r="IMH647" s="104"/>
      <c r="IMI647" s="60"/>
      <c r="IMJ647" s="61"/>
      <c r="IMK647" s="104"/>
      <c r="IML647" s="60"/>
      <c r="IMM647" s="61"/>
      <c r="IMN647" s="104"/>
      <c r="IMO647" s="60"/>
      <c r="IMP647" s="61"/>
      <c r="IMQ647" s="104"/>
      <c r="IMR647" s="60"/>
      <c r="IMS647" s="61"/>
      <c r="IMT647" s="104"/>
      <c r="IMU647" s="60"/>
      <c r="IMV647" s="61"/>
      <c r="IMW647" s="104"/>
      <c r="IMX647" s="60"/>
      <c r="IMY647" s="61"/>
      <c r="IMZ647" s="104"/>
      <c r="INA647" s="60"/>
      <c r="INB647" s="61"/>
      <c r="INC647" s="104"/>
      <c r="IND647" s="60"/>
      <c r="INE647" s="61"/>
      <c r="INF647" s="104"/>
      <c r="ING647" s="60"/>
      <c r="INH647" s="61"/>
      <c r="INI647" s="104"/>
      <c r="INJ647" s="60"/>
      <c r="INK647" s="61"/>
      <c r="INL647" s="104"/>
      <c r="INM647" s="60"/>
      <c r="INN647" s="61"/>
      <c r="INO647" s="104"/>
      <c r="INP647" s="60"/>
      <c r="INQ647" s="61"/>
      <c r="INR647" s="104"/>
      <c r="INS647" s="60"/>
      <c r="INT647" s="61"/>
      <c r="INU647" s="104"/>
      <c r="INV647" s="60"/>
      <c r="INW647" s="61"/>
      <c r="INX647" s="104"/>
      <c r="INY647" s="60"/>
      <c r="INZ647" s="61"/>
      <c r="IOA647" s="104"/>
      <c r="IOB647" s="60"/>
      <c r="IOC647" s="61"/>
      <c r="IOD647" s="104"/>
      <c r="IOE647" s="60"/>
      <c r="IOF647" s="61"/>
      <c r="IOG647" s="104"/>
      <c r="IOH647" s="60"/>
      <c r="IOI647" s="61"/>
      <c r="IOJ647" s="104"/>
      <c r="IOK647" s="60"/>
      <c r="IOL647" s="61"/>
      <c r="IOM647" s="104"/>
      <c r="ION647" s="60"/>
      <c r="IOO647" s="61"/>
      <c r="IOP647" s="104"/>
      <c r="IOQ647" s="60"/>
      <c r="IOR647" s="61"/>
      <c r="IOS647" s="104"/>
      <c r="IOT647" s="60"/>
      <c r="IOU647" s="61"/>
      <c r="IOV647" s="104"/>
      <c r="IOW647" s="60"/>
      <c r="IOX647" s="61"/>
      <c r="IOY647" s="104"/>
      <c r="IOZ647" s="60"/>
      <c r="IPA647" s="61"/>
      <c r="IPB647" s="104"/>
      <c r="IPC647" s="60"/>
      <c r="IPD647" s="61"/>
      <c r="IPE647" s="104"/>
      <c r="IPF647" s="60"/>
      <c r="IPG647" s="61"/>
      <c r="IPH647" s="104"/>
      <c r="IPI647" s="60"/>
      <c r="IPJ647" s="61"/>
      <c r="IPK647" s="104"/>
      <c r="IPL647" s="60"/>
      <c r="IPM647" s="61"/>
      <c r="IPN647" s="104"/>
      <c r="IPO647" s="60"/>
      <c r="IPP647" s="61"/>
      <c r="IPQ647" s="104"/>
      <c r="IPR647" s="60"/>
      <c r="IPS647" s="61"/>
      <c r="IPT647" s="104"/>
      <c r="IPU647" s="60"/>
      <c r="IPV647" s="61"/>
      <c r="IPW647" s="104"/>
      <c r="IPX647" s="60"/>
      <c r="IPY647" s="61"/>
      <c r="IPZ647" s="104"/>
      <c r="IQA647" s="60"/>
      <c r="IQB647" s="61"/>
      <c r="IQC647" s="104"/>
      <c r="IQD647" s="60"/>
      <c r="IQE647" s="61"/>
      <c r="IQF647" s="104"/>
      <c r="IQG647" s="60"/>
      <c r="IQH647" s="61"/>
      <c r="IQI647" s="104"/>
      <c r="IQJ647" s="60"/>
      <c r="IQK647" s="61"/>
      <c r="IQL647" s="104"/>
      <c r="IQM647" s="60"/>
      <c r="IQN647" s="61"/>
      <c r="IQO647" s="104"/>
      <c r="IQP647" s="60"/>
      <c r="IQQ647" s="61"/>
      <c r="IQR647" s="104"/>
      <c r="IQS647" s="60"/>
      <c r="IQT647" s="61"/>
      <c r="IQU647" s="104"/>
      <c r="IQV647" s="60"/>
      <c r="IQW647" s="61"/>
      <c r="IQX647" s="104"/>
      <c r="IQY647" s="60"/>
      <c r="IQZ647" s="61"/>
      <c r="IRA647" s="104"/>
      <c r="IRB647" s="60"/>
      <c r="IRC647" s="61"/>
      <c r="IRD647" s="104"/>
      <c r="IRE647" s="60"/>
      <c r="IRF647" s="61"/>
      <c r="IRG647" s="104"/>
      <c r="IRH647" s="60"/>
      <c r="IRI647" s="61"/>
      <c r="IRJ647" s="104"/>
      <c r="IRK647" s="60"/>
      <c r="IRL647" s="61"/>
      <c r="IRM647" s="104"/>
      <c r="IRN647" s="60"/>
      <c r="IRO647" s="61"/>
      <c r="IRP647" s="104"/>
      <c r="IRQ647" s="60"/>
      <c r="IRR647" s="61"/>
      <c r="IRS647" s="104"/>
      <c r="IRT647" s="60"/>
      <c r="IRU647" s="61"/>
      <c r="IRV647" s="104"/>
      <c r="IRW647" s="60"/>
      <c r="IRX647" s="61"/>
      <c r="IRY647" s="104"/>
      <c r="IRZ647" s="60"/>
      <c r="ISA647" s="61"/>
      <c r="ISB647" s="104"/>
      <c r="ISC647" s="60"/>
      <c r="ISD647" s="61"/>
      <c r="ISE647" s="104"/>
      <c r="ISF647" s="60"/>
      <c r="ISG647" s="61"/>
      <c r="ISH647" s="104"/>
      <c r="ISI647" s="60"/>
      <c r="ISJ647" s="61"/>
      <c r="ISK647" s="104"/>
      <c r="ISL647" s="60"/>
      <c r="ISM647" s="61"/>
      <c r="ISN647" s="104"/>
      <c r="ISO647" s="60"/>
      <c r="ISP647" s="61"/>
      <c r="ISQ647" s="104"/>
      <c r="ISR647" s="60"/>
      <c r="ISS647" s="61"/>
      <c r="IST647" s="104"/>
      <c r="ISU647" s="60"/>
      <c r="ISV647" s="61"/>
      <c r="ISW647" s="104"/>
      <c r="ISX647" s="60"/>
      <c r="ISY647" s="61"/>
      <c r="ISZ647" s="104"/>
      <c r="ITA647" s="60"/>
      <c r="ITB647" s="61"/>
      <c r="ITC647" s="104"/>
      <c r="ITD647" s="60"/>
      <c r="ITE647" s="61"/>
      <c r="ITF647" s="104"/>
      <c r="ITG647" s="60"/>
      <c r="ITH647" s="61"/>
      <c r="ITI647" s="104"/>
      <c r="ITJ647" s="60"/>
      <c r="ITK647" s="61"/>
      <c r="ITL647" s="104"/>
      <c r="ITM647" s="60"/>
      <c r="ITN647" s="61"/>
      <c r="ITO647" s="104"/>
      <c r="ITP647" s="60"/>
      <c r="ITQ647" s="61"/>
      <c r="ITR647" s="104"/>
      <c r="ITS647" s="60"/>
      <c r="ITT647" s="61"/>
      <c r="ITU647" s="104"/>
      <c r="ITV647" s="60"/>
      <c r="ITW647" s="61"/>
      <c r="ITX647" s="104"/>
      <c r="ITY647" s="60"/>
      <c r="ITZ647" s="61"/>
      <c r="IUA647" s="104"/>
      <c r="IUB647" s="60"/>
      <c r="IUC647" s="61"/>
      <c r="IUD647" s="104"/>
      <c r="IUE647" s="60"/>
      <c r="IUF647" s="61"/>
      <c r="IUG647" s="104"/>
      <c r="IUH647" s="60"/>
      <c r="IUI647" s="61"/>
      <c r="IUJ647" s="104"/>
      <c r="IUK647" s="60"/>
      <c r="IUL647" s="61"/>
      <c r="IUM647" s="104"/>
      <c r="IUN647" s="60"/>
      <c r="IUO647" s="61"/>
      <c r="IUP647" s="104"/>
      <c r="IUQ647" s="60"/>
      <c r="IUR647" s="61"/>
      <c r="IUS647" s="104"/>
      <c r="IUT647" s="60"/>
      <c r="IUU647" s="61"/>
      <c r="IUV647" s="104"/>
      <c r="IUW647" s="60"/>
      <c r="IUX647" s="61"/>
      <c r="IUY647" s="104"/>
      <c r="IUZ647" s="60"/>
      <c r="IVA647" s="61"/>
      <c r="IVB647" s="104"/>
      <c r="IVC647" s="60"/>
      <c r="IVD647" s="61"/>
      <c r="IVE647" s="104"/>
      <c r="IVF647" s="60"/>
      <c r="IVG647" s="61"/>
      <c r="IVH647" s="104"/>
      <c r="IVI647" s="60"/>
      <c r="IVJ647" s="61"/>
      <c r="IVK647" s="104"/>
      <c r="IVL647" s="60"/>
      <c r="IVM647" s="61"/>
      <c r="IVN647" s="104"/>
      <c r="IVO647" s="60"/>
      <c r="IVP647" s="61"/>
      <c r="IVQ647" s="104"/>
      <c r="IVR647" s="60"/>
      <c r="IVS647" s="61"/>
      <c r="IVT647" s="104"/>
      <c r="IVU647" s="60"/>
      <c r="IVV647" s="61"/>
      <c r="IVW647" s="104"/>
      <c r="IVX647" s="60"/>
      <c r="IVY647" s="61"/>
      <c r="IVZ647" s="104"/>
      <c r="IWA647" s="60"/>
      <c r="IWB647" s="61"/>
      <c r="IWC647" s="104"/>
      <c r="IWD647" s="60"/>
      <c r="IWE647" s="61"/>
      <c r="IWF647" s="104"/>
      <c r="IWG647" s="60"/>
      <c r="IWH647" s="61"/>
      <c r="IWI647" s="104"/>
      <c r="IWJ647" s="60"/>
      <c r="IWK647" s="61"/>
      <c r="IWL647" s="104"/>
      <c r="IWM647" s="60"/>
      <c r="IWN647" s="61"/>
      <c r="IWO647" s="104"/>
      <c r="IWP647" s="60"/>
      <c r="IWQ647" s="61"/>
      <c r="IWR647" s="104"/>
      <c r="IWS647" s="60"/>
      <c r="IWT647" s="61"/>
      <c r="IWU647" s="104"/>
      <c r="IWV647" s="60"/>
      <c r="IWW647" s="61"/>
      <c r="IWX647" s="104"/>
      <c r="IWY647" s="60"/>
      <c r="IWZ647" s="61"/>
      <c r="IXA647" s="104"/>
      <c r="IXB647" s="60"/>
      <c r="IXC647" s="61"/>
      <c r="IXD647" s="104"/>
      <c r="IXE647" s="60"/>
      <c r="IXF647" s="61"/>
      <c r="IXG647" s="104"/>
      <c r="IXH647" s="60"/>
      <c r="IXI647" s="61"/>
      <c r="IXJ647" s="104"/>
      <c r="IXK647" s="60"/>
      <c r="IXL647" s="61"/>
      <c r="IXM647" s="104"/>
      <c r="IXN647" s="60"/>
      <c r="IXO647" s="61"/>
      <c r="IXP647" s="104"/>
      <c r="IXQ647" s="60"/>
      <c r="IXR647" s="61"/>
      <c r="IXS647" s="104"/>
      <c r="IXT647" s="60"/>
      <c r="IXU647" s="61"/>
      <c r="IXV647" s="104"/>
      <c r="IXW647" s="60"/>
      <c r="IXX647" s="61"/>
      <c r="IXY647" s="104"/>
      <c r="IXZ647" s="60"/>
      <c r="IYA647" s="61"/>
      <c r="IYB647" s="104"/>
      <c r="IYC647" s="60"/>
      <c r="IYD647" s="61"/>
      <c r="IYE647" s="104"/>
      <c r="IYF647" s="60"/>
      <c r="IYG647" s="61"/>
      <c r="IYH647" s="104"/>
      <c r="IYI647" s="60"/>
      <c r="IYJ647" s="61"/>
      <c r="IYK647" s="104"/>
      <c r="IYL647" s="60"/>
      <c r="IYM647" s="61"/>
      <c r="IYN647" s="104"/>
      <c r="IYO647" s="60"/>
      <c r="IYP647" s="61"/>
      <c r="IYQ647" s="104"/>
      <c r="IYR647" s="60"/>
      <c r="IYS647" s="61"/>
      <c r="IYT647" s="104"/>
      <c r="IYU647" s="60"/>
      <c r="IYV647" s="61"/>
      <c r="IYW647" s="104"/>
      <c r="IYX647" s="60"/>
      <c r="IYY647" s="61"/>
      <c r="IYZ647" s="104"/>
      <c r="IZA647" s="60"/>
      <c r="IZB647" s="61"/>
      <c r="IZC647" s="104"/>
      <c r="IZD647" s="60"/>
      <c r="IZE647" s="61"/>
      <c r="IZF647" s="104"/>
      <c r="IZG647" s="60"/>
      <c r="IZH647" s="61"/>
      <c r="IZI647" s="104"/>
      <c r="IZJ647" s="60"/>
      <c r="IZK647" s="61"/>
      <c r="IZL647" s="104"/>
      <c r="IZM647" s="60"/>
      <c r="IZN647" s="61"/>
      <c r="IZO647" s="104"/>
      <c r="IZP647" s="60"/>
      <c r="IZQ647" s="61"/>
      <c r="IZR647" s="104"/>
      <c r="IZS647" s="60"/>
      <c r="IZT647" s="61"/>
      <c r="IZU647" s="104"/>
      <c r="IZV647" s="60"/>
      <c r="IZW647" s="61"/>
      <c r="IZX647" s="104"/>
      <c r="IZY647" s="60"/>
      <c r="IZZ647" s="61"/>
      <c r="JAA647" s="104"/>
      <c r="JAB647" s="60"/>
      <c r="JAC647" s="61"/>
      <c r="JAD647" s="104"/>
      <c r="JAE647" s="60"/>
      <c r="JAF647" s="61"/>
      <c r="JAG647" s="104"/>
      <c r="JAH647" s="60"/>
      <c r="JAI647" s="61"/>
      <c r="JAJ647" s="104"/>
      <c r="JAK647" s="60"/>
      <c r="JAL647" s="61"/>
      <c r="JAM647" s="104"/>
      <c r="JAN647" s="60"/>
      <c r="JAO647" s="61"/>
      <c r="JAP647" s="104"/>
      <c r="JAQ647" s="60"/>
      <c r="JAR647" s="61"/>
      <c r="JAS647" s="104"/>
      <c r="JAT647" s="60"/>
      <c r="JAU647" s="61"/>
      <c r="JAV647" s="104"/>
      <c r="JAW647" s="60"/>
      <c r="JAX647" s="61"/>
      <c r="JAY647" s="104"/>
      <c r="JAZ647" s="60"/>
      <c r="JBA647" s="61"/>
      <c r="JBB647" s="104"/>
      <c r="JBC647" s="60"/>
      <c r="JBD647" s="61"/>
      <c r="JBE647" s="104"/>
      <c r="JBF647" s="60"/>
      <c r="JBG647" s="61"/>
      <c r="JBH647" s="104"/>
      <c r="JBI647" s="60"/>
      <c r="JBJ647" s="61"/>
      <c r="JBK647" s="104"/>
      <c r="JBL647" s="60"/>
      <c r="JBM647" s="61"/>
      <c r="JBN647" s="104"/>
      <c r="JBO647" s="60"/>
      <c r="JBP647" s="61"/>
      <c r="JBQ647" s="104"/>
      <c r="JBR647" s="60"/>
      <c r="JBS647" s="61"/>
      <c r="JBT647" s="104"/>
      <c r="JBU647" s="60"/>
      <c r="JBV647" s="61"/>
      <c r="JBW647" s="104"/>
      <c r="JBX647" s="60"/>
      <c r="JBY647" s="61"/>
      <c r="JBZ647" s="104"/>
      <c r="JCA647" s="60"/>
      <c r="JCB647" s="61"/>
      <c r="JCC647" s="104"/>
      <c r="JCD647" s="60"/>
      <c r="JCE647" s="61"/>
      <c r="JCF647" s="104"/>
      <c r="JCG647" s="60"/>
      <c r="JCH647" s="61"/>
      <c r="JCI647" s="104"/>
      <c r="JCJ647" s="60"/>
      <c r="JCK647" s="61"/>
      <c r="JCL647" s="104"/>
      <c r="JCM647" s="60"/>
      <c r="JCN647" s="61"/>
      <c r="JCO647" s="104"/>
      <c r="JCP647" s="60"/>
      <c r="JCQ647" s="61"/>
      <c r="JCR647" s="104"/>
      <c r="JCS647" s="60"/>
      <c r="JCT647" s="61"/>
      <c r="JCU647" s="104"/>
      <c r="JCV647" s="60"/>
      <c r="JCW647" s="61"/>
      <c r="JCX647" s="104"/>
      <c r="JCY647" s="60"/>
      <c r="JCZ647" s="61"/>
      <c r="JDA647" s="104"/>
      <c r="JDB647" s="60"/>
      <c r="JDC647" s="61"/>
      <c r="JDD647" s="104"/>
      <c r="JDE647" s="60"/>
      <c r="JDF647" s="61"/>
      <c r="JDG647" s="104"/>
      <c r="JDH647" s="60"/>
      <c r="JDI647" s="61"/>
      <c r="JDJ647" s="104"/>
      <c r="JDK647" s="60"/>
      <c r="JDL647" s="61"/>
      <c r="JDM647" s="104"/>
      <c r="JDN647" s="60"/>
      <c r="JDO647" s="61"/>
      <c r="JDP647" s="104"/>
      <c r="JDQ647" s="60"/>
      <c r="JDR647" s="61"/>
      <c r="JDS647" s="104"/>
      <c r="JDT647" s="60"/>
      <c r="JDU647" s="61"/>
      <c r="JDV647" s="104"/>
      <c r="JDW647" s="60"/>
      <c r="JDX647" s="61"/>
      <c r="JDY647" s="104"/>
      <c r="JDZ647" s="60"/>
      <c r="JEA647" s="61"/>
      <c r="JEB647" s="104"/>
      <c r="JEC647" s="60"/>
      <c r="JED647" s="61"/>
      <c r="JEE647" s="104"/>
      <c r="JEF647" s="60"/>
      <c r="JEG647" s="61"/>
      <c r="JEH647" s="104"/>
      <c r="JEI647" s="60"/>
      <c r="JEJ647" s="61"/>
      <c r="JEK647" s="104"/>
      <c r="JEL647" s="60"/>
      <c r="JEM647" s="61"/>
      <c r="JEN647" s="104"/>
      <c r="JEO647" s="60"/>
      <c r="JEP647" s="61"/>
      <c r="JEQ647" s="104"/>
      <c r="JER647" s="60"/>
      <c r="JES647" s="61"/>
      <c r="JET647" s="104"/>
      <c r="JEU647" s="60"/>
      <c r="JEV647" s="61"/>
      <c r="JEW647" s="104"/>
      <c r="JEX647" s="60"/>
      <c r="JEY647" s="61"/>
      <c r="JEZ647" s="104"/>
      <c r="JFA647" s="60"/>
      <c r="JFB647" s="61"/>
      <c r="JFC647" s="104"/>
      <c r="JFD647" s="60"/>
      <c r="JFE647" s="61"/>
      <c r="JFF647" s="104"/>
      <c r="JFG647" s="60"/>
      <c r="JFH647" s="61"/>
      <c r="JFI647" s="104"/>
      <c r="JFJ647" s="60"/>
      <c r="JFK647" s="61"/>
      <c r="JFL647" s="104"/>
      <c r="JFM647" s="60"/>
      <c r="JFN647" s="61"/>
      <c r="JFO647" s="104"/>
      <c r="JFP647" s="60"/>
      <c r="JFQ647" s="61"/>
      <c r="JFR647" s="104"/>
      <c r="JFS647" s="60"/>
      <c r="JFT647" s="61"/>
      <c r="JFU647" s="104"/>
      <c r="JFV647" s="60"/>
      <c r="JFW647" s="61"/>
      <c r="JFX647" s="104"/>
      <c r="JFY647" s="60"/>
      <c r="JFZ647" s="61"/>
      <c r="JGA647" s="104"/>
      <c r="JGB647" s="60"/>
      <c r="JGC647" s="61"/>
      <c r="JGD647" s="104"/>
      <c r="JGE647" s="60"/>
      <c r="JGF647" s="61"/>
      <c r="JGG647" s="104"/>
      <c r="JGH647" s="60"/>
      <c r="JGI647" s="61"/>
      <c r="JGJ647" s="104"/>
      <c r="JGK647" s="60"/>
      <c r="JGL647" s="61"/>
      <c r="JGM647" s="104"/>
      <c r="JGN647" s="60"/>
      <c r="JGO647" s="61"/>
      <c r="JGP647" s="104"/>
      <c r="JGQ647" s="60"/>
      <c r="JGR647" s="61"/>
      <c r="JGS647" s="104"/>
      <c r="JGT647" s="60"/>
      <c r="JGU647" s="61"/>
      <c r="JGV647" s="104"/>
      <c r="JGW647" s="60"/>
      <c r="JGX647" s="61"/>
      <c r="JGY647" s="104"/>
      <c r="JGZ647" s="60"/>
      <c r="JHA647" s="61"/>
      <c r="JHB647" s="104"/>
      <c r="JHC647" s="60"/>
      <c r="JHD647" s="61"/>
      <c r="JHE647" s="104"/>
      <c r="JHF647" s="60"/>
      <c r="JHG647" s="61"/>
      <c r="JHH647" s="104"/>
      <c r="JHI647" s="60"/>
      <c r="JHJ647" s="61"/>
      <c r="JHK647" s="104"/>
      <c r="JHL647" s="60"/>
      <c r="JHM647" s="61"/>
      <c r="JHN647" s="104"/>
      <c r="JHO647" s="60"/>
      <c r="JHP647" s="61"/>
      <c r="JHQ647" s="104"/>
      <c r="JHR647" s="60"/>
      <c r="JHS647" s="61"/>
      <c r="JHT647" s="104"/>
      <c r="JHU647" s="60"/>
      <c r="JHV647" s="61"/>
      <c r="JHW647" s="104"/>
      <c r="JHX647" s="60"/>
      <c r="JHY647" s="61"/>
      <c r="JHZ647" s="104"/>
      <c r="JIA647" s="60"/>
      <c r="JIB647" s="61"/>
      <c r="JIC647" s="104"/>
      <c r="JID647" s="60"/>
      <c r="JIE647" s="61"/>
      <c r="JIF647" s="104"/>
      <c r="JIG647" s="60"/>
      <c r="JIH647" s="61"/>
      <c r="JII647" s="104"/>
      <c r="JIJ647" s="60"/>
      <c r="JIK647" s="61"/>
      <c r="JIL647" s="104"/>
      <c r="JIM647" s="60"/>
      <c r="JIN647" s="61"/>
      <c r="JIO647" s="104"/>
      <c r="JIP647" s="60"/>
      <c r="JIQ647" s="61"/>
      <c r="JIR647" s="104"/>
      <c r="JIS647" s="60"/>
      <c r="JIT647" s="61"/>
      <c r="JIU647" s="104"/>
      <c r="JIV647" s="60"/>
      <c r="JIW647" s="61"/>
      <c r="JIX647" s="104"/>
      <c r="JIY647" s="60"/>
      <c r="JIZ647" s="61"/>
      <c r="JJA647" s="104"/>
      <c r="JJB647" s="60"/>
      <c r="JJC647" s="61"/>
      <c r="JJD647" s="104"/>
      <c r="JJE647" s="60"/>
      <c r="JJF647" s="61"/>
      <c r="JJG647" s="104"/>
      <c r="JJH647" s="60"/>
      <c r="JJI647" s="61"/>
      <c r="JJJ647" s="104"/>
      <c r="JJK647" s="60"/>
      <c r="JJL647" s="61"/>
      <c r="JJM647" s="104"/>
      <c r="JJN647" s="60"/>
      <c r="JJO647" s="61"/>
      <c r="JJP647" s="104"/>
      <c r="JJQ647" s="60"/>
      <c r="JJR647" s="61"/>
      <c r="JJS647" s="104"/>
      <c r="JJT647" s="60"/>
      <c r="JJU647" s="61"/>
      <c r="JJV647" s="104"/>
      <c r="JJW647" s="60"/>
      <c r="JJX647" s="61"/>
      <c r="JJY647" s="104"/>
      <c r="JJZ647" s="60"/>
      <c r="JKA647" s="61"/>
      <c r="JKB647" s="104"/>
      <c r="JKC647" s="60"/>
      <c r="JKD647" s="61"/>
      <c r="JKE647" s="104"/>
      <c r="JKF647" s="60"/>
      <c r="JKG647" s="61"/>
      <c r="JKH647" s="104"/>
      <c r="JKI647" s="60"/>
      <c r="JKJ647" s="61"/>
      <c r="JKK647" s="104"/>
      <c r="JKL647" s="60"/>
      <c r="JKM647" s="61"/>
      <c r="JKN647" s="104"/>
      <c r="JKO647" s="60"/>
      <c r="JKP647" s="61"/>
      <c r="JKQ647" s="104"/>
      <c r="JKR647" s="60"/>
      <c r="JKS647" s="61"/>
      <c r="JKT647" s="104"/>
      <c r="JKU647" s="60"/>
      <c r="JKV647" s="61"/>
      <c r="JKW647" s="104"/>
      <c r="JKX647" s="60"/>
      <c r="JKY647" s="61"/>
      <c r="JKZ647" s="104"/>
      <c r="JLA647" s="60"/>
      <c r="JLB647" s="61"/>
      <c r="JLC647" s="104"/>
      <c r="JLD647" s="60"/>
      <c r="JLE647" s="61"/>
      <c r="JLF647" s="104"/>
      <c r="JLG647" s="60"/>
      <c r="JLH647" s="61"/>
      <c r="JLI647" s="104"/>
      <c r="JLJ647" s="60"/>
      <c r="JLK647" s="61"/>
      <c r="JLL647" s="104"/>
      <c r="JLM647" s="60"/>
      <c r="JLN647" s="61"/>
      <c r="JLO647" s="104"/>
      <c r="JLP647" s="60"/>
      <c r="JLQ647" s="61"/>
      <c r="JLR647" s="104"/>
      <c r="JLS647" s="60"/>
      <c r="JLT647" s="61"/>
      <c r="JLU647" s="104"/>
      <c r="JLV647" s="60"/>
      <c r="JLW647" s="61"/>
      <c r="JLX647" s="104"/>
      <c r="JLY647" s="60"/>
      <c r="JLZ647" s="61"/>
      <c r="JMA647" s="104"/>
      <c r="JMB647" s="60"/>
      <c r="JMC647" s="61"/>
      <c r="JMD647" s="104"/>
      <c r="JME647" s="60"/>
      <c r="JMF647" s="61"/>
      <c r="JMG647" s="104"/>
      <c r="JMH647" s="60"/>
      <c r="JMI647" s="61"/>
      <c r="JMJ647" s="104"/>
      <c r="JMK647" s="60"/>
      <c r="JML647" s="61"/>
      <c r="JMM647" s="104"/>
      <c r="JMN647" s="60"/>
      <c r="JMO647" s="61"/>
      <c r="JMP647" s="104"/>
      <c r="JMQ647" s="60"/>
      <c r="JMR647" s="61"/>
      <c r="JMS647" s="104"/>
      <c r="JMT647" s="60"/>
      <c r="JMU647" s="61"/>
      <c r="JMV647" s="104"/>
      <c r="JMW647" s="60"/>
      <c r="JMX647" s="61"/>
      <c r="JMY647" s="104"/>
      <c r="JMZ647" s="60"/>
      <c r="JNA647" s="61"/>
      <c r="JNB647" s="104"/>
      <c r="JNC647" s="60"/>
      <c r="JND647" s="61"/>
      <c r="JNE647" s="104"/>
      <c r="JNF647" s="60"/>
      <c r="JNG647" s="61"/>
      <c r="JNH647" s="104"/>
      <c r="JNI647" s="60"/>
      <c r="JNJ647" s="61"/>
      <c r="JNK647" s="104"/>
      <c r="JNL647" s="60"/>
      <c r="JNM647" s="61"/>
      <c r="JNN647" s="104"/>
      <c r="JNO647" s="60"/>
      <c r="JNP647" s="61"/>
      <c r="JNQ647" s="104"/>
      <c r="JNR647" s="60"/>
      <c r="JNS647" s="61"/>
      <c r="JNT647" s="104"/>
      <c r="JNU647" s="60"/>
      <c r="JNV647" s="61"/>
      <c r="JNW647" s="104"/>
      <c r="JNX647" s="60"/>
      <c r="JNY647" s="61"/>
      <c r="JNZ647" s="104"/>
      <c r="JOA647" s="60"/>
      <c r="JOB647" s="61"/>
      <c r="JOC647" s="104"/>
      <c r="JOD647" s="60"/>
      <c r="JOE647" s="61"/>
      <c r="JOF647" s="104"/>
      <c r="JOG647" s="60"/>
      <c r="JOH647" s="61"/>
      <c r="JOI647" s="104"/>
      <c r="JOJ647" s="60"/>
      <c r="JOK647" s="61"/>
      <c r="JOL647" s="104"/>
      <c r="JOM647" s="60"/>
      <c r="JON647" s="61"/>
      <c r="JOO647" s="104"/>
      <c r="JOP647" s="60"/>
      <c r="JOQ647" s="61"/>
      <c r="JOR647" s="104"/>
      <c r="JOS647" s="60"/>
      <c r="JOT647" s="61"/>
      <c r="JOU647" s="104"/>
      <c r="JOV647" s="60"/>
      <c r="JOW647" s="61"/>
      <c r="JOX647" s="104"/>
      <c r="JOY647" s="60"/>
      <c r="JOZ647" s="61"/>
      <c r="JPA647" s="104"/>
      <c r="JPB647" s="60"/>
      <c r="JPC647" s="61"/>
      <c r="JPD647" s="104"/>
      <c r="JPE647" s="60"/>
      <c r="JPF647" s="61"/>
      <c r="JPG647" s="104"/>
      <c r="JPH647" s="60"/>
      <c r="JPI647" s="61"/>
      <c r="JPJ647" s="104"/>
      <c r="JPK647" s="60"/>
      <c r="JPL647" s="61"/>
      <c r="JPM647" s="104"/>
      <c r="JPN647" s="60"/>
      <c r="JPO647" s="61"/>
      <c r="JPP647" s="104"/>
      <c r="JPQ647" s="60"/>
      <c r="JPR647" s="61"/>
      <c r="JPS647" s="104"/>
      <c r="JPT647" s="60"/>
      <c r="JPU647" s="61"/>
      <c r="JPV647" s="104"/>
      <c r="JPW647" s="60"/>
      <c r="JPX647" s="61"/>
      <c r="JPY647" s="104"/>
      <c r="JPZ647" s="60"/>
      <c r="JQA647" s="61"/>
      <c r="JQB647" s="104"/>
      <c r="JQC647" s="60"/>
      <c r="JQD647" s="61"/>
      <c r="JQE647" s="104"/>
      <c r="JQF647" s="60"/>
      <c r="JQG647" s="61"/>
      <c r="JQH647" s="104"/>
      <c r="JQI647" s="60"/>
      <c r="JQJ647" s="61"/>
      <c r="JQK647" s="104"/>
      <c r="JQL647" s="60"/>
      <c r="JQM647" s="61"/>
      <c r="JQN647" s="104"/>
      <c r="JQO647" s="60"/>
      <c r="JQP647" s="61"/>
      <c r="JQQ647" s="104"/>
      <c r="JQR647" s="60"/>
      <c r="JQS647" s="61"/>
      <c r="JQT647" s="104"/>
      <c r="JQU647" s="60"/>
      <c r="JQV647" s="61"/>
      <c r="JQW647" s="104"/>
      <c r="JQX647" s="60"/>
      <c r="JQY647" s="61"/>
      <c r="JQZ647" s="104"/>
      <c r="JRA647" s="60"/>
      <c r="JRB647" s="61"/>
      <c r="JRC647" s="104"/>
      <c r="JRD647" s="60"/>
      <c r="JRE647" s="61"/>
      <c r="JRF647" s="104"/>
      <c r="JRG647" s="60"/>
      <c r="JRH647" s="61"/>
      <c r="JRI647" s="104"/>
      <c r="JRJ647" s="60"/>
      <c r="JRK647" s="61"/>
      <c r="JRL647" s="104"/>
      <c r="JRM647" s="60"/>
      <c r="JRN647" s="61"/>
      <c r="JRO647" s="104"/>
      <c r="JRP647" s="60"/>
      <c r="JRQ647" s="61"/>
      <c r="JRR647" s="104"/>
      <c r="JRS647" s="60"/>
      <c r="JRT647" s="61"/>
      <c r="JRU647" s="104"/>
      <c r="JRV647" s="60"/>
      <c r="JRW647" s="61"/>
      <c r="JRX647" s="104"/>
      <c r="JRY647" s="60"/>
      <c r="JRZ647" s="61"/>
      <c r="JSA647" s="104"/>
      <c r="JSB647" s="60"/>
      <c r="JSC647" s="61"/>
      <c r="JSD647" s="104"/>
      <c r="JSE647" s="60"/>
      <c r="JSF647" s="61"/>
      <c r="JSG647" s="104"/>
      <c r="JSH647" s="60"/>
      <c r="JSI647" s="61"/>
      <c r="JSJ647" s="104"/>
      <c r="JSK647" s="60"/>
      <c r="JSL647" s="61"/>
      <c r="JSM647" s="104"/>
      <c r="JSN647" s="60"/>
      <c r="JSO647" s="61"/>
      <c r="JSP647" s="104"/>
      <c r="JSQ647" s="60"/>
      <c r="JSR647" s="61"/>
      <c r="JSS647" s="104"/>
      <c r="JST647" s="60"/>
      <c r="JSU647" s="61"/>
      <c r="JSV647" s="104"/>
      <c r="JSW647" s="60"/>
      <c r="JSX647" s="61"/>
      <c r="JSY647" s="104"/>
      <c r="JSZ647" s="60"/>
      <c r="JTA647" s="61"/>
      <c r="JTB647" s="104"/>
      <c r="JTC647" s="60"/>
      <c r="JTD647" s="61"/>
      <c r="JTE647" s="104"/>
      <c r="JTF647" s="60"/>
      <c r="JTG647" s="61"/>
      <c r="JTH647" s="104"/>
      <c r="JTI647" s="60"/>
      <c r="JTJ647" s="61"/>
      <c r="JTK647" s="104"/>
      <c r="JTL647" s="60"/>
      <c r="JTM647" s="61"/>
      <c r="JTN647" s="104"/>
      <c r="JTO647" s="60"/>
      <c r="JTP647" s="61"/>
      <c r="JTQ647" s="104"/>
      <c r="JTR647" s="60"/>
      <c r="JTS647" s="61"/>
      <c r="JTT647" s="104"/>
      <c r="JTU647" s="60"/>
      <c r="JTV647" s="61"/>
      <c r="JTW647" s="104"/>
      <c r="JTX647" s="60"/>
      <c r="JTY647" s="61"/>
      <c r="JTZ647" s="104"/>
      <c r="JUA647" s="60"/>
      <c r="JUB647" s="61"/>
      <c r="JUC647" s="104"/>
      <c r="JUD647" s="60"/>
      <c r="JUE647" s="61"/>
      <c r="JUF647" s="104"/>
      <c r="JUG647" s="60"/>
      <c r="JUH647" s="61"/>
      <c r="JUI647" s="104"/>
      <c r="JUJ647" s="60"/>
      <c r="JUK647" s="61"/>
      <c r="JUL647" s="104"/>
      <c r="JUM647" s="60"/>
      <c r="JUN647" s="61"/>
      <c r="JUO647" s="104"/>
      <c r="JUP647" s="60"/>
      <c r="JUQ647" s="61"/>
      <c r="JUR647" s="104"/>
      <c r="JUS647" s="60"/>
      <c r="JUT647" s="61"/>
      <c r="JUU647" s="104"/>
      <c r="JUV647" s="60"/>
      <c r="JUW647" s="61"/>
      <c r="JUX647" s="104"/>
      <c r="JUY647" s="60"/>
      <c r="JUZ647" s="61"/>
      <c r="JVA647" s="104"/>
      <c r="JVB647" s="60"/>
      <c r="JVC647" s="61"/>
      <c r="JVD647" s="104"/>
      <c r="JVE647" s="60"/>
      <c r="JVF647" s="61"/>
      <c r="JVG647" s="104"/>
      <c r="JVH647" s="60"/>
      <c r="JVI647" s="61"/>
      <c r="JVJ647" s="104"/>
      <c r="JVK647" s="60"/>
      <c r="JVL647" s="61"/>
      <c r="JVM647" s="104"/>
      <c r="JVN647" s="60"/>
      <c r="JVO647" s="61"/>
      <c r="JVP647" s="104"/>
      <c r="JVQ647" s="60"/>
      <c r="JVR647" s="61"/>
      <c r="JVS647" s="104"/>
      <c r="JVT647" s="60"/>
      <c r="JVU647" s="61"/>
      <c r="JVV647" s="104"/>
      <c r="JVW647" s="60"/>
      <c r="JVX647" s="61"/>
      <c r="JVY647" s="104"/>
      <c r="JVZ647" s="60"/>
      <c r="JWA647" s="61"/>
      <c r="JWB647" s="104"/>
      <c r="JWC647" s="60"/>
      <c r="JWD647" s="61"/>
      <c r="JWE647" s="104"/>
      <c r="JWF647" s="60"/>
      <c r="JWG647" s="61"/>
      <c r="JWH647" s="104"/>
      <c r="JWI647" s="60"/>
      <c r="JWJ647" s="61"/>
      <c r="JWK647" s="104"/>
      <c r="JWL647" s="60"/>
      <c r="JWM647" s="61"/>
      <c r="JWN647" s="104"/>
      <c r="JWO647" s="60"/>
      <c r="JWP647" s="61"/>
      <c r="JWQ647" s="104"/>
      <c r="JWR647" s="60"/>
      <c r="JWS647" s="61"/>
      <c r="JWT647" s="104"/>
      <c r="JWU647" s="60"/>
      <c r="JWV647" s="61"/>
      <c r="JWW647" s="104"/>
      <c r="JWX647" s="60"/>
      <c r="JWY647" s="61"/>
      <c r="JWZ647" s="104"/>
      <c r="JXA647" s="60"/>
      <c r="JXB647" s="61"/>
      <c r="JXC647" s="104"/>
      <c r="JXD647" s="60"/>
      <c r="JXE647" s="61"/>
      <c r="JXF647" s="104"/>
      <c r="JXG647" s="60"/>
      <c r="JXH647" s="61"/>
      <c r="JXI647" s="104"/>
      <c r="JXJ647" s="60"/>
      <c r="JXK647" s="61"/>
      <c r="JXL647" s="104"/>
      <c r="JXM647" s="60"/>
      <c r="JXN647" s="61"/>
      <c r="JXO647" s="104"/>
      <c r="JXP647" s="60"/>
      <c r="JXQ647" s="61"/>
      <c r="JXR647" s="104"/>
      <c r="JXS647" s="60"/>
      <c r="JXT647" s="61"/>
      <c r="JXU647" s="104"/>
      <c r="JXV647" s="60"/>
      <c r="JXW647" s="61"/>
      <c r="JXX647" s="104"/>
      <c r="JXY647" s="60"/>
      <c r="JXZ647" s="61"/>
      <c r="JYA647" s="104"/>
      <c r="JYB647" s="60"/>
      <c r="JYC647" s="61"/>
      <c r="JYD647" s="104"/>
      <c r="JYE647" s="60"/>
      <c r="JYF647" s="61"/>
      <c r="JYG647" s="104"/>
      <c r="JYH647" s="60"/>
      <c r="JYI647" s="61"/>
      <c r="JYJ647" s="104"/>
      <c r="JYK647" s="60"/>
      <c r="JYL647" s="61"/>
      <c r="JYM647" s="104"/>
      <c r="JYN647" s="60"/>
      <c r="JYO647" s="61"/>
      <c r="JYP647" s="104"/>
      <c r="JYQ647" s="60"/>
      <c r="JYR647" s="61"/>
      <c r="JYS647" s="104"/>
      <c r="JYT647" s="60"/>
      <c r="JYU647" s="61"/>
      <c r="JYV647" s="104"/>
      <c r="JYW647" s="60"/>
      <c r="JYX647" s="61"/>
      <c r="JYY647" s="104"/>
      <c r="JYZ647" s="60"/>
      <c r="JZA647" s="61"/>
      <c r="JZB647" s="104"/>
      <c r="JZC647" s="60"/>
      <c r="JZD647" s="61"/>
      <c r="JZE647" s="104"/>
      <c r="JZF647" s="60"/>
      <c r="JZG647" s="61"/>
      <c r="JZH647" s="104"/>
      <c r="JZI647" s="60"/>
      <c r="JZJ647" s="61"/>
      <c r="JZK647" s="104"/>
      <c r="JZL647" s="60"/>
      <c r="JZM647" s="61"/>
      <c r="JZN647" s="104"/>
      <c r="JZO647" s="60"/>
      <c r="JZP647" s="61"/>
      <c r="JZQ647" s="104"/>
      <c r="JZR647" s="60"/>
      <c r="JZS647" s="61"/>
      <c r="JZT647" s="104"/>
      <c r="JZU647" s="60"/>
      <c r="JZV647" s="61"/>
      <c r="JZW647" s="104"/>
      <c r="JZX647" s="60"/>
      <c r="JZY647" s="61"/>
      <c r="JZZ647" s="104"/>
      <c r="KAA647" s="60"/>
      <c r="KAB647" s="61"/>
      <c r="KAC647" s="104"/>
      <c r="KAD647" s="60"/>
      <c r="KAE647" s="61"/>
      <c r="KAF647" s="104"/>
      <c r="KAG647" s="60"/>
      <c r="KAH647" s="61"/>
      <c r="KAI647" s="104"/>
      <c r="KAJ647" s="60"/>
      <c r="KAK647" s="61"/>
      <c r="KAL647" s="104"/>
      <c r="KAM647" s="60"/>
      <c r="KAN647" s="61"/>
      <c r="KAO647" s="104"/>
      <c r="KAP647" s="60"/>
      <c r="KAQ647" s="61"/>
      <c r="KAR647" s="104"/>
      <c r="KAS647" s="60"/>
      <c r="KAT647" s="61"/>
      <c r="KAU647" s="104"/>
      <c r="KAV647" s="60"/>
      <c r="KAW647" s="61"/>
      <c r="KAX647" s="104"/>
      <c r="KAY647" s="60"/>
      <c r="KAZ647" s="61"/>
      <c r="KBA647" s="104"/>
      <c r="KBB647" s="60"/>
      <c r="KBC647" s="61"/>
      <c r="KBD647" s="104"/>
      <c r="KBE647" s="60"/>
      <c r="KBF647" s="61"/>
      <c r="KBG647" s="104"/>
      <c r="KBH647" s="60"/>
      <c r="KBI647" s="61"/>
      <c r="KBJ647" s="104"/>
      <c r="KBK647" s="60"/>
      <c r="KBL647" s="61"/>
      <c r="KBM647" s="104"/>
      <c r="KBN647" s="60"/>
      <c r="KBO647" s="61"/>
      <c r="KBP647" s="104"/>
      <c r="KBQ647" s="60"/>
      <c r="KBR647" s="61"/>
      <c r="KBS647" s="104"/>
      <c r="KBT647" s="60"/>
      <c r="KBU647" s="61"/>
      <c r="KBV647" s="104"/>
      <c r="KBW647" s="60"/>
      <c r="KBX647" s="61"/>
      <c r="KBY647" s="104"/>
      <c r="KBZ647" s="60"/>
      <c r="KCA647" s="61"/>
      <c r="KCB647" s="104"/>
      <c r="KCC647" s="60"/>
      <c r="KCD647" s="61"/>
      <c r="KCE647" s="104"/>
      <c r="KCF647" s="60"/>
      <c r="KCG647" s="61"/>
      <c r="KCH647" s="104"/>
      <c r="KCI647" s="60"/>
      <c r="KCJ647" s="61"/>
      <c r="KCK647" s="104"/>
      <c r="KCL647" s="60"/>
      <c r="KCM647" s="61"/>
      <c r="KCN647" s="104"/>
      <c r="KCO647" s="60"/>
      <c r="KCP647" s="61"/>
      <c r="KCQ647" s="104"/>
      <c r="KCR647" s="60"/>
      <c r="KCS647" s="61"/>
      <c r="KCT647" s="104"/>
      <c r="KCU647" s="60"/>
      <c r="KCV647" s="61"/>
      <c r="KCW647" s="104"/>
      <c r="KCX647" s="60"/>
      <c r="KCY647" s="61"/>
      <c r="KCZ647" s="104"/>
      <c r="KDA647" s="60"/>
      <c r="KDB647" s="61"/>
      <c r="KDC647" s="104"/>
      <c r="KDD647" s="60"/>
      <c r="KDE647" s="61"/>
      <c r="KDF647" s="104"/>
      <c r="KDG647" s="60"/>
      <c r="KDH647" s="61"/>
      <c r="KDI647" s="104"/>
      <c r="KDJ647" s="60"/>
      <c r="KDK647" s="61"/>
      <c r="KDL647" s="104"/>
      <c r="KDM647" s="60"/>
      <c r="KDN647" s="61"/>
      <c r="KDO647" s="104"/>
      <c r="KDP647" s="60"/>
      <c r="KDQ647" s="61"/>
      <c r="KDR647" s="104"/>
      <c r="KDS647" s="60"/>
      <c r="KDT647" s="61"/>
      <c r="KDU647" s="104"/>
      <c r="KDV647" s="60"/>
      <c r="KDW647" s="61"/>
      <c r="KDX647" s="104"/>
      <c r="KDY647" s="60"/>
      <c r="KDZ647" s="61"/>
      <c r="KEA647" s="104"/>
      <c r="KEB647" s="60"/>
      <c r="KEC647" s="61"/>
      <c r="KED647" s="104"/>
      <c r="KEE647" s="60"/>
      <c r="KEF647" s="61"/>
      <c r="KEG647" s="104"/>
      <c r="KEH647" s="60"/>
      <c r="KEI647" s="61"/>
      <c r="KEJ647" s="104"/>
      <c r="KEK647" s="60"/>
      <c r="KEL647" s="61"/>
      <c r="KEM647" s="104"/>
      <c r="KEN647" s="60"/>
      <c r="KEO647" s="61"/>
      <c r="KEP647" s="104"/>
      <c r="KEQ647" s="60"/>
      <c r="KER647" s="61"/>
      <c r="KES647" s="104"/>
      <c r="KET647" s="60"/>
      <c r="KEU647" s="61"/>
      <c r="KEV647" s="104"/>
      <c r="KEW647" s="60"/>
      <c r="KEX647" s="61"/>
      <c r="KEY647" s="104"/>
      <c r="KEZ647" s="60"/>
      <c r="KFA647" s="61"/>
      <c r="KFB647" s="104"/>
      <c r="KFC647" s="60"/>
      <c r="KFD647" s="61"/>
      <c r="KFE647" s="104"/>
      <c r="KFF647" s="60"/>
      <c r="KFG647" s="61"/>
      <c r="KFH647" s="104"/>
      <c r="KFI647" s="60"/>
      <c r="KFJ647" s="61"/>
      <c r="KFK647" s="104"/>
      <c r="KFL647" s="60"/>
      <c r="KFM647" s="61"/>
      <c r="KFN647" s="104"/>
      <c r="KFO647" s="60"/>
      <c r="KFP647" s="61"/>
      <c r="KFQ647" s="104"/>
      <c r="KFR647" s="60"/>
      <c r="KFS647" s="61"/>
      <c r="KFT647" s="104"/>
      <c r="KFU647" s="60"/>
      <c r="KFV647" s="61"/>
      <c r="KFW647" s="104"/>
      <c r="KFX647" s="60"/>
      <c r="KFY647" s="61"/>
      <c r="KFZ647" s="104"/>
      <c r="KGA647" s="60"/>
      <c r="KGB647" s="61"/>
      <c r="KGC647" s="104"/>
      <c r="KGD647" s="60"/>
      <c r="KGE647" s="61"/>
      <c r="KGF647" s="104"/>
      <c r="KGG647" s="60"/>
      <c r="KGH647" s="61"/>
      <c r="KGI647" s="104"/>
      <c r="KGJ647" s="60"/>
      <c r="KGK647" s="61"/>
      <c r="KGL647" s="104"/>
      <c r="KGM647" s="60"/>
      <c r="KGN647" s="61"/>
      <c r="KGO647" s="104"/>
      <c r="KGP647" s="60"/>
      <c r="KGQ647" s="61"/>
      <c r="KGR647" s="104"/>
      <c r="KGS647" s="60"/>
      <c r="KGT647" s="61"/>
      <c r="KGU647" s="104"/>
      <c r="KGV647" s="60"/>
      <c r="KGW647" s="61"/>
      <c r="KGX647" s="104"/>
      <c r="KGY647" s="60"/>
      <c r="KGZ647" s="61"/>
      <c r="KHA647" s="104"/>
      <c r="KHB647" s="60"/>
      <c r="KHC647" s="61"/>
      <c r="KHD647" s="104"/>
      <c r="KHE647" s="60"/>
      <c r="KHF647" s="61"/>
      <c r="KHG647" s="104"/>
      <c r="KHH647" s="60"/>
      <c r="KHI647" s="61"/>
      <c r="KHJ647" s="104"/>
      <c r="KHK647" s="60"/>
      <c r="KHL647" s="61"/>
      <c r="KHM647" s="104"/>
      <c r="KHN647" s="60"/>
      <c r="KHO647" s="61"/>
      <c r="KHP647" s="104"/>
      <c r="KHQ647" s="60"/>
      <c r="KHR647" s="61"/>
      <c r="KHS647" s="104"/>
      <c r="KHT647" s="60"/>
      <c r="KHU647" s="61"/>
      <c r="KHV647" s="104"/>
      <c r="KHW647" s="60"/>
      <c r="KHX647" s="61"/>
      <c r="KHY647" s="104"/>
      <c r="KHZ647" s="60"/>
      <c r="KIA647" s="61"/>
      <c r="KIB647" s="104"/>
      <c r="KIC647" s="60"/>
      <c r="KID647" s="61"/>
      <c r="KIE647" s="104"/>
      <c r="KIF647" s="60"/>
      <c r="KIG647" s="61"/>
      <c r="KIH647" s="104"/>
      <c r="KII647" s="60"/>
      <c r="KIJ647" s="61"/>
      <c r="KIK647" s="104"/>
      <c r="KIL647" s="60"/>
      <c r="KIM647" s="61"/>
      <c r="KIN647" s="104"/>
      <c r="KIO647" s="60"/>
      <c r="KIP647" s="61"/>
      <c r="KIQ647" s="104"/>
      <c r="KIR647" s="60"/>
      <c r="KIS647" s="61"/>
      <c r="KIT647" s="104"/>
      <c r="KIU647" s="60"/>
      <c r="KIV647" s="61"/>
      <c r="KIW647" s="104"/>
      <c r="KIX647" s="60"/>
      <c r="KIY647" s="61"/>
      <c r="KIZ647" s="104"/>
      <c r="KJA647" s="60"/>
      <c r="KJB647" s="61"/>
      <c r="KJC647" s="104"/>
      <c r="KJD647" s="60"/>
      <c r="KJE647" s="61"/>
      <c r="KJF647" s="104"/>
      <c r="KJG647" s="60"/>
      <c r="KJH647" s="61"/>
      <c r="KJI647" s="104"/>
      <c r="KJJ647" s="60"/>
      <c r="KJK647" s="61"/>
      <c r="KJL647" s="104"/>
      <c r="KJM647" s="60"/>
      <c r="KJN647" s="61"/>
      <c r="KJO647" s="104"/>
      <c r="KJP647" s="60"/>
      <c r="KJQ647" s="61"/>
      <c r="KJR647" s="104"/>
      <c r="KJS647" s="60"/>
      <c r="KJT647" s="61"/>
      <c r="KJU647" s="104"/>
      <c r="KJV647" s="60"/>
      <c r="KJW647" s="61"/>
      <c r="KJX647" s="104"/>
      <c r="KJY647" s="60"/>
      <c r="KJZ647" s="61"/>
      <c r="KKA647" s="104"/>
      <c r="KKB647" s="60"/>
      <c r="KKC647" s="61"/>
      <c r="KKD647" s="104"/>
      <c r="KKE647" s="60"/>
      <c r="KKF647" s="61"/>
      <c r="KKG647" s="104"/>
      <c r="KKH647" s="60"/>
      <c r="KKI647" s="61"/>
      <c r="KKJ647" s="104"/>
      <c r="KKK647" s="60"/>
      <c r="KKL647" s="61"/>
      <c r="KKM647" s="104"/>
      <c r="KKN647" s="60"/>
      <c r="KKO647" s="61"/>
      <c r="KKP647" s="104"/>
      <c r="KKQ647" s="60"/>
      <c r="KKR647" s="61"/>
      <c r="KKS647" s="104"/>
      <c r="KKT647" s="60"/>
      <c r="KKU647" s="61"/>
      <c r="KKV647" s="104"/>
      <c r="KKW647" s="60"/>
      <c r="KKX647" s="61"/>
      <c r="KKY647" s="104"/>
      <c r="KKZ647" s="60"/>
      <c r="KLA647" s="61"/>
      <c r="KLB647" s="104"/>
      <c r="KLC647" s="60"/>
      <c r="KLD647" s="61"/>
      <c r="KLE647" s="104"/>
      <c r="KLF647" s="60"/>
      <c r="KLG647" s="61"/>
      <c r="KLH647" s="104"/>
      <c r="KLI647" s="60"/>
      <c r="KLJ647" s="61"/>
      <c r="KLK647" s="104"/>
      <c r="KLL647" s="60"/>
      <c r="KLM647" s="61"/>
      <c r="KLN647" s="104"/>
      <c r="KLO647" s="60"/>
      <c r="KLP647" s="61"/>
      <c r="KLQ647" s="104"/>
      <c r="KLR647" s="60"/>
      <c r="KLS647" s="61"/>
      <c r="KLT647" s="104"/>
      <c r="KLU647" s="60"/>
      <c r="KLV647" s="61"/>
      <c r="KLW647" s="104"/>
      <c r="KLX647" s="60"/>
      <c r="KLY647" s="61"/>
      <c r="KLZ647" s="104"/>
      <c r="KMA647" s="60"/>
      <c r="KMB647" s="61"/>
      <c r="KMC647" s="104"/>
      <c r="KMD647" s="60"/>
      <c r="KME647" s="61"/>
      <c r="KMF647" s="104"/>
      <c r="KMG647" s="60"/>
      <c r="KMH647" s="61"/>
      <c r="KMI647" s="104"/>
      <c r="KMJ647" s="60"/>
      <c r="KMK647" s="61"/>
      <c r="KML647" s="104"/>
      <c r="KMM647" s="60"/>
      <c r="KMN647" s="61"/>
      <c r="KMO647" s="104"/>
      <c r="KMP647" s="60"/>
      <c r="KMQ647" s="61"/>
      <c r="KMR647" s="104"/>
      <c r="KMS647" s="60"/>
      <c r="KMT647" s="61"/>
      <c r="KMU647" s="104"/>
      <c r="KMV647" s="60"/>
      <c r="KMW647" s="61"/>
      <c r="KMX647" s="104"/>
      <c r="KMY647" s="60"/>
      <c r="KMZ647" s="61"/>
      <c r="KNA647" s="104"/>
      <c r="KNB647" s="60"/>
      <c r="KNC647" s="61"/>
      <c r="KND647" s="104"/>
      <c r="KNE647" s="60"/>
      <c r="KNF647" s="61"/>
      <c r="KNG647" s="104"/>
      <c r="KNH647" s="60"/>
      <c r="KNI647" s="61"/>
      <c r="KNJ647" s="104"/>
      <c r="KNK647" s="60"/>
      <c r="KNL647" s="61"/>
      <c r="KNM647" s="104"/>
      <c r="KNN647" s="60"/>
      <c r="KNO647" s="61"/>
      <c r="KNP647" s="104"/>
      <c r="KNQ647" s="60"/>
      <c r="KNR647" s="61"/>
      <c r="KNS647" s="104"/>
      <c r="KNT647" s="60"/>
      <c r="KNU647" s="61"/>
      <c r="KNV647" s="104"/>
      <c r="KNW647" s="60"/>
      <c r="KNX647" s="61"/>
      <c r="KNY647" s="104"/>
      <c r="KNZ647" s="60"/>
      <c r="KOA647" s="61"/>
      <c r="KOB647" s="104"/>
      <c r="KOC647" s="60"/>
      <c r="KOD647" s="61"/>
      <c r="KOE647" s="104"/>
      <c r="KOF647" s="60"/>
      <c r="KOG647" s="61"/>
      <c r="KOH647" s="104"/>
      <c r="KOI647" s="60"/>
      <c r="KOJ647" s="61"/>
      <c r="KOK647" s="104"/>
      <c r="KOL647" s="60"/>
      <c r="KOM647" s="61"/>
      <c r="KON647" s="104"/>
      <c r="KOO647" s="60"/>
      <c r="KOP647" s="61"/>
      <c r="KOQ647" s="104"/>
      <c r="KOR647" s="60"/>
      <c r="KOS647" s="61"/>
      <c r="KOT647" s="104"/>
      <c r="KOU647" s="60"/>
      <c r="KOV647" s="61"/>
      <c r="KOW647" s="104"/>
      <c r="KOX647" s="60"/>
      <c r="KOY647" s="61"/>
      <c r="KOZ647" s="104"/>
      <c r="KPA647" s="60"/>
      <c r="KPB647" s="61"/>
      <c r="KPC647" s="104"/>
      <c r="KPD647" s="60"/>
      <c r="KPE647" s="61"/>
      <c r="KPF647" s="104"/>
      <c r="KPG647" s="60"/>
      <c r="KPH647" s="61"/>
      <c r="KPI647" s="104"/>
      <c r="KPJ647" s="60"/>
      <c r="KPK647" s="61"/>
      <c r="KPL647" s="104"/>
      <c r="KPM647" s="60"/>
      <c r="KPN647" s="61"/>
      <c r="KPO647" s="104"/>
      <c r="KPP647" s="60"/>
      <c r="KPQ647" s="61"/>
      <c r="KPR647" s="104"/>
      <c r="KPS647" s="60"/>
      <c r="KPT647" s="61"/>
      <c r="KPU647" s="104"/>
      <c r="KPV647" s="60"/>
      <c r="KPW647" s="61"/>
      <c r="KPX647" s="104"/>
      <c r="KPY647" s="60"/>
      <c r="KPZ647" s="61"/>
      <c r="KQA647" s="104"/>
      <c r="KQB647" s="60"/>
      <c r="KQC647" s="61"/>
      <c r="KQD647" s="104"/>
      <c r="KQE647" s="60"/>
      <c r="KQF647" s="61"/>
      <c r="KQG647" s="104"/>
      <c r="KQH647" s="60"/>
      <c r="KQI647" s="61"/>
      <c r="KQJ647" s="104"/>
      <c r="KQK647" s="60"/>
      <c r="KQL647" s="61"/>
      <c r="KQM647" s="104"/>
      <c r="KQN647" s="60"/>
      <c r="KQO647" s="61"/>
      <c r="KQP647" s="104"/>
      <c r="KQQ647" s="60"/>
      <c r="KQR647" s="61"/>
      <c r="KQS647" s="104"/>
      <c r="KQT647" s="60"/>
      <c r="KQU647" s="61"/>
      <c r="KQV647" s="104"/>
      <c r="KQW647" s="60"/>
      <c r="KQX647" s="61"/>
      <c r="KQY647" s="104"/>
      <c r="KQZ647" s="60"/>
      <c r="KRA647" s="61"/>
      <c r="KRB647" s="104"/>
      <c r="KRC647" s="60"/>
      <c r="KRD647" s="61"/>
      <c r="KRE647" s="104"/>
      <c r="KRF647" s="60"/>
      <c r="KRG647" s="61"/>
      <c r="KRH647" s="104"/>
      <c r="KRI647" s="60"/>
      <c r="KRJ647" s="61"/>
      <c r="KRK647" s="104"/>
      <c r="KRL647" s="60"/>
      <c r="KRM647" s="61"/>
      <c r="KRN647" s="104"/>
      <c r="KRO647" s="60"/>
      <c r="KRP647" s="61"/>
      <c r="KRQ647" s="104"/>
      <c r="KRR647" s="60"/>
      <c r="KRS647" s="61"/>
      <c r="KRT647" s="104"/>
      <c r="KRU647" s="60"/>
      <c r="KRV647" s="61"/>
      <c r="KRW647" s="104"/>
      <c r="KRX647" s="60"/>
      <c r="KRY647" s="61"/>
      <c r="KRZ647" s="104"/>
      <c r="KSA647" s="60"/>
      <c r="KSB647" s="61"/>
      <c r="KSC647" s="104"/>
      <c r="KSD647" s="60"/>
      <c r="KSE647" s="61"/>
      <c r="KSF647" s="104"/>
      <c r="KSG647" s="60"/>
      <c r="KSH647" s="61"/>
      <c r="KSI647" s="104"/>
      <c r="KSJ647" s="60"/>
      <c r="KSK647" s="61"/>
      <c r="KSL647" s="104"/>
      <c r="KSM647" s="60"/>
      <c r="KSN647" s="61"/>
      <c r="KSO647" s="104"/>
      <c r="KSP647" s="60"/>
      <c r="KSQ647" s="61"/>
      <c r="KSR647" s="104"/>
      <c r="KSS647" s="60"/>
      <c r="KST647" s="61"/>
      <c r="KSU647" s="104"/>
      <c r="KSV647" s="60"/>
      <c r="KSW647" s="61"/>
      <c r="KSX647" s="104"/>
      <c r="KSY647" s="60"/>
      <c r="KSZ647" s="61"/>
      <c r="KTA647" s="104"/>
      <c r="KTB647" s="60"/>
      <c r="KTC647" s="61"/>
      <c r="KTD647" s="104"/>
      <c r="KTE647" s="60"/>
      <c r="KTF647" s="61"/>
      <c r="KTG647" s="104"/>
      <c r="KTH647" s="60"/>
      <c r="KTI647" s="61"/>
      <c r="KTJ647" s="104"/>
      <c r="KTK647" s="60"/>
      <c r="KTL647" s="61"/>
      <c r="KTM647" s="104"/>
      <c r="KTN647" s="60"/>
      <c r="KTO647" s="61"/>
      <c r="KTP647" s="104"/>
      <c r="KTQ647" s="60"/>
      <c r="KTR647" s="61"/>
      <c r="KTS647" s="104"/>
      <c r="KTT647" s="60"/>
      <c r="KTU647" s="61"/>
      <c r="KTV647" s="104"/>
      <c r="KTW647" s="60"/>
      <c r="KTX647" s="61"/>
      <c r="KTY647" s="104"/>
      <c r="KTZ647" s="60"/>
      <c r="KUA647" s="61"/>
      <c r="KUB647" s="104"/>
      <c r="KUC647" s="60"/>
      <c r="KUD647" s="61"/>
      <c r="KUE647" s="104"/>
      <c r="KUF647" s="60"/>
      <c r="KUG647" s="61"/>
      <c r="KUH647" s="104"/>
      <c r="KUI647" s="60"/>
      <c r="KUJ647" s="61"/>
      <c r="KUK647" s="104"/>
      <c r="KUL647" s="60"/>
      <c r="KUM647" s="61"/>
      <c r="KUN647" s="104"/>
      <c r="KUO647" s="60"/>
      <c r="KUP647" s="61"/>
      <c r="KUQ647" s="104"/>
      <c r="KUR647" s="60"/>
      <c r="KUS647" s="61"/>
      <c r="KUT647" s="104"/>
      <c r="KUU647" s="60"/>
      <c r="KUV647" s="61"/>
      <c r="KUW647" s="104"/>
      <c r="KUX647" s="60"/>
      <c r="KUY647" s="61"/>
      <c r="KUZ647" s="104"/>
      <c r="KVA647" s="60"/>
      <c r="KVB647" s="61"/>
      <c r="KVC647" s="104"/>
      <c r="KVD647" s="60"/>
      <c r="KVE647" s="61"/>
      <c r="KVF647" s="104"/>
      <c r="KVG647" s="60"/>
      <c r="KVH647" s="61"/>
      <c r="KVI647" s="104"/>
      <c r="KVJ647" s="60"/>
      <c r="KVK647" s="61"/>
      <c r="KVL647" s="104"/>
      <c r="KVM647" s="60"/>
      <c r="KVN647" s="61"/>
      <c r="KVO647" s="104"/>
      <c r="KVP647" s="60"/>
      <c r="KVQ647" s="61"/>
      <c r="KVR647" s="104"/>
      <c r="KVS647" s="60"/>
      <c r="KVT647" s="61"/>
      <c r="KVU647" s="104"/>
      <c r="KVV647" s="60"/>
      <c r="KVW647" s="61"/>
      <c r="KVX647" s="104"/>
      <c r="KVY647" s="60"/>
      <c r="KVZ647" s="61"/>
      <c r="KWA647" s="104"/>
      <c r="KWB647" s="60"/>
      <c r="KWC647" s="61"/>
      <c r="KWD647" s="104"/>
      <c r="KWE647" s="60"/>
      <c r="KWF647" s="61"/>
      <c r="KWG647" s="104"/>
      <c r="KWH647" s="60"/>
      <c r="KWI647" s="61"/>
      <c r="KWJ647" s="104"/>
      <c r="KWK647" s="60"/>
      <c r="KWL647" s="61"/>
      <c r="KWM647" s="104"/>
      <c r="KWN647" s="60"/>
      <c r="KWO647" s="61"/>
      <c r="KWP647" s="104"/>
      <c r="KWQ647" s="60"/>
      <c r="KWR647" s="61"/>
      <c r="KWS647" s="104"/>
      <c r="KWT647" s="60"/>
      <c r="KWU647" s="61"/>
      <c r="KWV647" s="104"/>
      <c r="KWW647" s="60"/>
      <c r="KWX647" s="61"/>
      <c r="KWY647" s="104"/>
      <c r="KWZ647" s="60"/>
      <c r="KXA647" s="61"/>
      <c r="KXB647" s="104"/>
      <c r="KXC647" s="60"/>
      <c r="KXD647" s="61"/>
      <c r="KXE647" s="104"/>
      <c r="KXF647" s="60"/>
      <c r="KXG647" s="61"/>
      <c r="KXH647" s="104"/>
      <c r="KXI647" s="60"/>
      <c r="KXJ647" s="61"/>
      <c r="KXK647" s="104"/>
      <c r="KXL647" s="60"/>
      <c r="KXM647" s="61"/>
      <c r="KXN647" s="104"/>
      <c r="KXO647" s="60"/>
      <c r="KXP647" s="61"/>
      <c r="KXQ647" s="104"/>
      <c r="KXR647" s="60"/>
      <c r="KXS647" s="61"/>
      <c r="KXT647" s="104"/>
      <c r="KXU647" s="60"/>
      <c r="KXV647" s="61"/>
      <c r="KXW647" s="104"/>
      <c r="KXX647" s="60"/>
      <c r="KXY647" s="61"/>
      <c r="KXZ647" s="104"/>
      <c r="KYA647" s="60"/>
      <c r="KYB647" s="61"/>
      <c r="KYC647" s="104"/>
      <c r="KYD647" s="60"/>
      <c r="KYE647" s="61"/>
      <c r="KYF647" s="104"/>
      <c r="KYG647" s="60"/>
      <c r="KYH647" s="61"/>
      <c r="KYI647" s="104"/>
      <c r="KYJ647" s="60"/>
      <c r="KYK647" s="61"/>
      <c r="KYL647" s="104"/>
      <c r="KYM647" s="60"/>
      <c r="KYN647" s="61"/>
      <c r="KYO647" s="104"/>
      <c r="KYP647" s="60"/>
      <c r="KYQ647" s="61"/>
      <c r="KYR647" s="104"/>
      <c r="KYS647" s="60"/>
      <c r="KYT647" s="61"/>
      <c r="KYU647" s="104"/>
      <c r="KYV647" s="60"/>
      <c r="KYW647" s="61"/>
      <c r="KYX647" s="104"/>
      <c r="KYY647" s="60"/>
      <c r="KYZ647" s="61"/>
      <c r="KZA647" s="104"/>
      <c r="KZB647" s="60"/>
      <c r="KZC647" s="61"/>
      <c r="KZD647" s="104"/>
      <c r="KZE647" s="60"/>
      <c r="KZF647" s="61"/>
      <c r="KZG647" s="104"/>
      <c r="KZH647" s="60"/>
      <c r="KZI647" s="61"/>
      <c r="KZJ647" s="104"/>
      <c r="KZK647" s="60"/>
      <c r="KZL647" s="61"/>
      <c r="KZM647" s="104"/>
      <c r="KZN647" s="60"/>
      <c r="KZO647" s="61"/>
      <c r="KZP647" s="104"/>
      <c r="KZQ647" s="60"/>
      <c r="KZR647" s="61"/>
      <c r="KZS647" s="104"/>
      <c r="KZT647" s="60"/>
      <c r="KZU647" s="61"/>
      <c r="KZV647" s="104"/>
      <c r="KZW647" s="60"/>
      <c r="KZX647" s="61"/>
      <c r="KZY647" s="104"/>
      <c r="KZZ647" s="60"/>
      <c r="LAA647" s="61"/>
      <c r="LAB647" s="104"/>
      <c r="LAC647" s="60"/>
      <c r="LAD647" s="61"/>
      <c r="LAE647" s="104"/>
      <c r="LAF647" s="60"/>
      <c r="LAG647" s="61"/>
      <c r="LAH647" s="104"/>
      <c r="LAI647" s="60"/>
      <c r="LAJ647" s="61"/>
      <c r="LAK647" s="104"/>
      <c r="LAL647" s="60"/>
      <c r="LAM647" s="61"/>
      <c r="LAN647" s="104"/>
      <c r="LAO647" s="60"/>
      <c r="LAP647" s="61"/>
      <c r="LAQ647" s="104"/>
      <c r="LAR647" s="60"/>
      <c r="LAS647" s="61"/>
      <c r="LAT647" s="104"/>
      <c r="LAU647" s="60"/>
      <c r="LAV647" s="61"/>
      <c r="LAW647" s="104"/>
      <c r="LAX647" s="60"/>
      <c r="LAY647" s="61"/>
      <c r="LAZ647" s="104"/>
      <c r="LBA647" s="60"/>
      <c r="LBB647" s="61"/>
      <c r="LBC647" s="104"/>
      <c r="LBD647" s="60"/>
      <c r="LBE647" s="61"/>
      <c r="LBF647" s="104"/>
      <c r="LBG647" s="60"/>
      <c r="LBH647" s="61"/>
      <c r="LBI647" s="104"/>
      <c r="LBJ647" s="60"/>
      <c r="LBK647" s="61"/>
      <c r="LBL647" s="104"/>
      <c r="LBM647" s="60"/>
      <c r="LBN647" s="61"/>
      <c r="LBO647" s="104"/>
      <c r="LBP647" s="60"/>
      <c r="LBQ647" s="61"/>
      <c r="LBR647" s="104"/>
      <c r="LBS647" s="60"/>
      <c r="LBT647" s="61"/>
      <c r="LBU647" s="104"/>
      <c r="LBV647" s="60"/>
      <c r="LBW647" s="61"/>
      <c r="LBX647" s="104"/>
      <c r="LBY647" s="60"/>
      <c r="LBZ647" s="61"/>
      <c r="LCA647" s="104"/>
      <c r="LCB647" s="60"/>
      <c r="LCC647" s="61"/>
      <c r="LCD647" s="104"/>
      <c r="LCE647" s="60"/>
      <c r="LCF647" s="61"/>
      <c r="LCG647" s="104"/>
      <c r="LCH647" s="60"/>
      <c r="LCI647" s="61"/>
      <c r="LCJ647" s="104"/>
      <c r="LCK647" s="60"/>
      <c r="LCL647" s="61"/>
      <c r="LCM647" s="104"/>
      <c r="LCN647" s="60"/>
      <c r="LCO647" s="61"/>
      <c r="LCP647" s="104"/>
      <c r="LCQ647" s="60"/>
      <c r="LCR647" s="61"/>
      <c r="LCS647" s="104"/>
      <c r="LCT647" s="60"/>
      <c r="LCU647" s="61"/>
      <c r="LCV647" s="104"/>
      <c r="LCW647" s="60"/>
      <c r="LCX647" s="61"/>
      <c r="LCY647" s="104"/>
      <c r="LCZ647" s="60"/>
      <c r="LDA647" s="61"/>
      <c r="LDB647" s="104"/>
      <c r="LDC647" s="60"/>
      <c r="LDD647" s="61"/>
      <c r="LDE647" s="104"/>
      <c r="LDF647" s="60"/>
      <c r="LDG647" s="61"/>
      <c r="LDH647" s="104"/>
      <c r="LDI647" s="60"/>
      <c r="LDJ647" s="61"/>
      <c r="LDK647" s="104"/>
      <c r="LDL647" s="60"/>
      <c r="LDM647" s="61"/>
      <c r="LDN647" s="104"/>
      <c r="LDO647" s="60"/>
      <c r="LDP647" s="61"/>
      <c r="LDQ647" s="104"/>
      <c r="LDR647" s="60"/>
      <c r="LDS647" s="61"/>
      <c r="LDT647" s="104"/>
      <c r="LDU647" s="60"/>
      <c r="LDV647" s="61"/>
      <c r="LDW647" s="104"/>
      <c r="LDX647" s="60"/>
      <c r="LDY647" s="61"/>
      <c r="LDZ647" s="104"/>
      <c r="LEA647" s="60"/>
      <c r="LEB647" s="61"/>
      <c r="LEC647" s="104"/>
      <c r="LED647" s="60"/>
      <c r="LEE647" s="61"/>
      <c r="LEF647" s="104"/>
      <c r="LEG647" s="60"/>
      <c r="LEH647" s="61"/>
      <c r="LEI647" s="104"/>
      <c r="LEJ647" s="60"/>
      <c r="LEK647" s="61"/>
      <c r="LEL647" s="104"/>
      <c r="LEM647" s="60"/>
      <c r="LEN647" s="61"/>
      <c r="LEO647" s="104"/>
      <c r="LEP647" s="60"/>
      <c r="LEQ647" s="61"/>
      <c r="LER647" s="104"/>
      <c r="LES647" s="60"/>
      <c r="LET647" s="61"/>
      <c r="LEU647" s="104"/>
      <c r="LEV647" s="60"/>
      <c r="LEW647" s="61"/>
      <c r="LEX647" s="104"/>
      <c r="LEY647" s="60"/>
      <c r="LEZ647" s="61"/>
      <c r="LFA647" s="104"/>
      <c r="LFB647" s="60"/>
      <c r="LFC647" s="61"/>
      <c r="LFD647" s="104"/>
      <c r="LFE647" s="60"/>
      <c r="LFF647" s="61"/>
      <c r="LFG647" s="104"/>
      <c r="LFH647" s="60"/>
      <c r="LFI647" s="61"/>
      <c r="LFJ647" s="104"/>
      <c r="LFK647" s="60"/>
      <c r="LFL647" s="61"/>
      <c r="LFM647" s="104"/>
      <c r="LFN647" s="60"/>
      <c r="LFO647" s="61"/>
      <c r="LFP647" s="104"/>
      <c r="LFQ647" s="60"/>
      <c r="LFR647" s="61"/>
      <c r="LFS647" s="104"/>
      <c r="LFT647" s="60"/>
      <c r="LFU647" s="61"/>
      <c r="LFV647" s="104"/>
      <c r="LFW647" s="60"/>
      <c r="LFX647" s="61"/>
      <c r="LFY647" s="104"/>
      <c r="LFZ647" s="60"/>
      <c r="LGA647" s="61"/>
      <c r="LGB647" s="104"/>
      <c r="LGC647" s="60"/>
      <c r="LGD647" s="61"/>
      <c r="LGE647" s="104"/>
      <c r="LGF647" s="60"/>
      <c r="LGG647" s="61"/>
      <c r="LGH647" s="104"/>
      <c r="LGI647" s="60"/>
      <c r="LGJ647" s="61"/>
      <c r="LGK647" s="104"/>
      <c r="LGL647" s="60"/>
      <c r="LGM647" s="61"/>
      <c r="LGN647" s="104"/>
      <c r="LGO647" s="60"/>
      <c r="LGP647" s="61"/>
      <c r="LGQ647" s="104"/>
      <c r="LGR647" s="60"/>
      <c r="LGS647" s="61"/>
      <c r="LGT647" s="104"/>
      <c r="LGU647" s="60"/>
      <c r="LGV647" s="61"/>
      <c r="LGW647" s="104"/>
      <c r="LGX647" s="60"/>
      <c r="LGY647" s="61"/>
      <c r="LGZ647" s="104"/>
      <c r="LHA647" s="60"/>
      <c r="LHB647" s="61"/>
      <c r="LHC647" s="104"/>
      <c r="LHD647" s="60"/>
      <c r="LHE647" s="61"/>
      <c r="LHF647" s="104"/>
      <c r="LHG647" s="60"/>
      <c r="LHH647" s="61"/>
      <c r="LHI647" s="104"/>
      <c r="LHJ647" s="60"/>
      <c r="LHK647" s="61"/>
      <c r="LHL647" s="104"/>
      <c r="LHM647" s="60"/>
      <c r="LHN647" s="61"/>
      <c r="LHO647" s="104"/>
      <c r="LHP647" s="60"/>
      <c r="LHQ647" s="61"/>
      <c r="LHR647" s="104"/>
      <c r="LHS647" s="60"/>
      <c r="LHT647" s="61"/>
      <c r="LHU647" s="104"/>
      <c r="LHV647" s="60"/>
      <c r="LHW647" s="61"/>
      <c r="LHX647" s="104"/>
      <c r="LHY647" s="60"/>
      <c r="LHZ647" s="61"/>
      <c r="LIA647" s="104"/>
      <c r="LIB647" s="60"/>
      <c r="LIC647" s="61"/>
      <c r="LID647" s="104"/>
      <c r="LIE647" s="60"/>
      <c r="LIF647" s="61"/>
      <c r="LIG647" s="104"/>
      <c r="LIH647" s="60"/>
      <c r="LII647" s="61"/>
      <c r="LIJ647" s="104"/>
      <c r="LIK647" s="60"/>
      <c r="LIL647" s="61"/>
      <c r="LIM647" s="104"/>
      <c r="LIN647" s="60"/>
      <c r="LIO647" s="61"/>
      <c r="LIP647" s="104"/>
      <c r="LIQ647" s="60"/>
      <c r="LIR647" s="61"/>
      <c r="LIS647" s="104"/>
      <c r="LIT647" s="60"/>
      <c r="LIU647" s="61"/>
      <c r="LIV647" s="104"/>
      <c r="LIW647" s="60"/>
      <c r="LIX647" s="61"/>
      <c r="LIY647" s="104"/>
      <c r="LIZ647" s="60"/>
      <c r="LJA647" s="61"/>
      <c r="LJB647" s="104"/>
      <c r="LJC647" s="60"/>
      <c r="LJD647" s="61"/>
      <c r="LJE647" s="104"/>
      <c r="LJF647" s="60"/>
      <c r="LJG647" s="61"/>
      <c r="LJH647" s="104"/>
      <c r="LJI647" s="60"/>
      <c r="LJJ647" s="61"/>
      <c r="LJK647" s="104"/>
      <c r="LJL647" s="60"/>
      <c r="LJM647" s="61"/>
      <c r="LJN647" s="104"/>
      <c r="LJO647" s="60"/>
      <c r="LJP647" s="61"/>
      <c r="LJQ647" s="104"/>
      <c r="LJR647" s="60"/>
      <c r="LJS647" s="61"/>
      <c r="LJT647" s="104"/>
      <c r="LJU647" s="60"/>
      <c r="LJV647" s="61"/>
      <c r="LJW647" s="104"/>
      <c r="LJX647" s="60"/>
      <c r="LJY647" s="61"/>
      <c r="LJZ647" s="104"/>
      <c r="LKA647" s="60"/>
      <c r="LKB647" s="61"/>
      <c r="LKC647" s="104"/>
      <c r="LKD647" s="60"/>
      <c r="LKE647" s="61"/>
      <c r="LKF647" s="104"/>
      <c r="LKG647" s="60"/>
      <c r="LKH647" s="61"/>
      <c r="LKI647" s="104"/>
      <c r="LKJ647" s="60"/>
      <c r="LKK647" s="61"/>
      <c r="LKL647" s="104"/>
      <c r="LKM647" s="60"/>
      <c r="LKN647" s="61"/>
      <c r="LKO647" s="104"/>
      <c r="LKP647" s="60"/>
      <c r="LKQ647" s="61"/>
      <c r="LKR647" s="104"/>
      <c r="LKS647" s="60"/>
      <c r="LKT647" s="61"/>
      <c r="LKU647" s="104"/>
      <c r="LKV647" s="60"/>
      <c r="LKW647" s="61"/>
      <c r="LKX647" s="104"/>
      <c r="LKY647" s="60"/>
      <c r="LKZ647" s="61"/>
      <c r="LLA647" s="104"/>
      <c r="LLB647" s="60"/>
      <c r="LLC647" s="61"/>
      <c r="LLD647" s="104"/>
      <c r="LLE647" s="60"/>
      <c r="LLF647" s="61"/>
      <c r="LLG647" s="104"/>
      <c r="LLH647" s="60"/>
      <c r="LLI647" s="61"/>
      <c r="LLJ647" s="104"/>
      <c r="LLK647" s="60"/>
      <c r="LLL647" s="61"/>
      <c r="LLM647" s="104"/>
      <c r="LLN647" s="60"/>
      <c r="LLO647" s="61"/>
      <c r="LLP647" s="104"/>
      <c r="LLQ647" s="60"/>
      <c r="LLR647" s="61"/>
      <c r="LLS647" s="104"/>
      <c r="LLT647" s="60"/>
      <c r="LLU647" s="61"/>
      <c r="LLV647" s="104"/>
      <c r="LLW647" s="60"/>
      <c r="LLX647" s="61"/>
      <c r="LLY647" s="104"/>
      <c r="LLZ647" s="60"/>
      <c r="LMA647" s="61"/>
      <c r="LMB647" s="104"/>
      <c r="LMC647" s="60"/>
      <c r="LMD647" s="61"/>
      <c r="LME647" s="104"/>
      <c r="LMF647" s="60"/>
      <c r="LMG647" s="61"/>
      <c r="LMH647" s="104"/>
      <c r="LMI647" s="60"/>
      <c r="LMJ647" s="61"/>
      <c r="LMK647" s="104"/>
      <c r="LML647" s="60"/>
      <c r="LMM647" s="61"/>
      <c r="LMN647" s="104"/>
      <c r="LMO647" s="60"/>
      <c r="LMP647" s="61"/>
      <c r="LMQ647" s="104"/>
      <c r="LMR647" s="60"/>
      <c r="LMS647" s="61"/>
      <c r="LMT647" s="104"/>
      <c r="LMU647" s="60"/>
      <c r="LMV647" s="61"/>
      <c r="LMW647" s="104"/>
      <c r="LMX647" s="60"/>
      <c r="LMY647" s="61"/>
      <c r="LMZ647" s="104"/>
      <c r="LNA647" s="60"/>
      <c r="LNB647" s="61"/>
      <c r="LNC647" s="104"/>
      <c r="LND647" s="60"/>
      <c r="LNE647" s="61"/>
      <c r="LNF647" s="104"/>
      <c r="LNG647" s="60"/>
      <c r="LNH647" s="61"/>
      <c r="LNI647" s="104"/>
      <c r="LNJ647" s="60"/>
      <c r="LNK647" s="61"/>
      <c r="LNL647" s="104"/>
      <c r="LNM647" s="60"/>
      <c r="LNN647" s="61"/>
      <c r="LNO647" s="104"/>
      <c r="LNP647" s="60"/>
      <c r="LNQ647" s="61"/>
      <c r="LNR647" s="104"/>
      <c r="LNS647" s="60"/>
      <c r="LNT647" s="61"/>
      <c r="LNU647" s="104"/>
      <c r="LNV647" s="60"/>
      <c r="LNW647" s="61"/>
      <c r="LNX647" s="104"/>
      <c r="LNY647" s="60"/>
      <c r="LNZ647" s="61"/>
      <c r="LOA647" s="104"/>
      <c r="LOB647" s="60"/>
      <c r="LOC647" s="61"/>
      <c r="LOD647" s="104"/>
      <c r="LOE647" s="60"/>
      <c r="LOF647" s="61"/>
      <c r="LOG647" s="104"/>
      <c r="LOH647" s="60"/>
      <c r="LOI647" s="61"/>
      <c r="LOJ647" s="104"/>
      <c r="LOK647" s="60"/>
      <c r="LOL647" s="61"/>
      <c r="LOM647" s="104"/>
      <c r="LON647" s="60"/>
      <c r="LOO647" s="61"/>
      <c r="LOP647" s="104"/>
      <c r="LOQ647" s="60"/>
      <c r="LOR647" s="61"/>
      <c r="LOS647" s="104"/>
      <c r="LOT647" s="60"/>
      <c r="LOU647" s="61"/>
      <c r="LOV647" s="104"/>
      <c r="LOW647" s="60"/>
      <c r="LOX647" s="61"/>
      <c r="LOY647" s="104"/>
      <c r="LOZ647" s="60"/>
      <c r="LPA647" s="61"/>
      <c r="LPB647" s="104"/>
      <c r="LPC647" s="60"/>
      <c r="LPD647" s="61"/>
      <c r="LPE647" s="104"/>
      <c r="LPF647" s="60"/>
      <c r="LPG647" s="61"/>
      <c r="LPH647" s="104"/>
      <c r="LPI647" s="60"/>
      <c r="LPJ647" s="61"/>
      <c r="LPK647" s="104"/>
      <c r="LPL647" s="60"/>
      <c r="LPM647" s="61"/>
      <c r="LPN647" s="104"/>
      <c r="LPO647" s="60"/>
      <c r="LPP647" s="61"/>
      <c r="LPQ647" s="104"/>
      <c r="LPR647" s="60"/>
      <c r="LPS647" s="61"/>
      <c r="LPT647" s="104"/>
      <c r="LPU647" s="60"/>
      <c r="LPV647" s="61"/>
      <c r="LPW647" s="104"/>
      <c r="LPX647" s="60"/>
      <c r="LPY647" s="61"/>
      <c r="LPZ647" s="104"/>
      <c r="LQA647" s="60"/>
      <c r="LQB647" s="61"/>
      <c r="LQC647" s="104"/>
      <c r="LQD647" s="60"/>
      <c r="LQE647" s="61"/>
      <c r="LQF647" s="104"/>
      <c r="LQG647" s="60"/>
      <c r="LQH647" s="61"/>
      <c r="LQI647" s="104"/>
      <c r="LQJ647" s="60"/>
      <c r="LQK647" s="61"/>
      <c r="LQL647" s="104"/>
      <c r="LQM647" s="60"/>
      <c r="LQN647" s="61"/>
      <c r="LQO647" s="104"/>
      <c r="LQP647" s="60"/>
      <c r="LQQ647" s="61"/>
      <c r="LQR647" s="104"/>
      <c r="LQS647" s="60"/>
      <c r="LQT647" s="61"/>
      <c r="LQU647" s="104"/>
      <c r="LQV647" s="60"/>
      <c r="LQW647" s="61"/>
      <c r="LQX647" s="104"/>
      <c r="LQY647" s="60"/>
      <c r="LQZ647" s="61"/>
      <c r="LRA647" s="104"/>
      <c r="LRB647" s="60"/>
      <c r="LRC647" s="61"/>
      <c r="LRD647" s="104"/>
      <c r="LRE647" s="60"/>
      <c r="LRF647" s="61"/>
      <c r="LRG647" s="104"/>
      <c r="LRH647" s="60"/>
      <c r="LRI647" s="61"/>
      <c r="LRJ647" s="104"/>
      <c r="LRK647" s="60"/>
      <c r="LRL647" s="61"/>
      <c r="LRM647" s="104"/>
      <c r="LRN647" s="60"/>
      <c r="LRO647" s="61"/>
      <c r="LRP647" s="104"/>
      <c r="LRQ647" s="60"/>
      <c r="LRR647" s="61"/>
      <c r="LRS647" s="104"/>
      <c r="LRT647" s="60"/>
      <c r="LRU647" s="61"/>
      <c r="LRV647" s="104"/>
      <c r="LRW647" s="60"/>
      <c r="LRX647" s="61"/>
      <c r="LRY647" s="104"/>
      <c r="LRZ647" s="60"/>
      <c r="LSA647" s="61"/>
      <c r="LSB647" s="104"/>
      <c r="LSC647" s="60"/>
      <c r="LSD647" s="61"/>
      <c r="LSE647" s="104"/>
      <c r="LSF647" s="60"/>
      <c r="LSG647" s="61"/>
      <c r="LSH647" s="104"/>
      <c r="LSI647" s="60"/>
      <c r="LSJ647" s="61"/>
      <c r="LSK647" s="104"/>
      <c r="LSL647" s="60"/>
      <c r="LSM647" s="61"/>
      <c r="LSN647" s="104"/>
      <c r="LSO647" s="60"/>
      <c r="LSP647" s="61"/>
      <c r="LSQ647" s="104"/>
      <c r="LSR647" s="60"/>
      <c r="LSS647" s="61"/>
      <c r="LST647" s="104"/>
      <c r="LSU647" s="60"/>
      <c r="LSV647" s="61"/>
      <c r="LSW647" s="104"/>
      <c r="LSX647" s="60"/>
      <c r="LSY647" s="61"/>
      <c r="LSZ647" s="104"/>
      <c r="LTA647" s="60"/>
      <c r="LTB647" s="61"/>
      <c r="LTC647" s="104"/>
      <c r="LTD647" s="60"/>
      <c r="LTE647" s="61"/>
      <c r="LTF647" s="104"/>
      <c r="LTG647" s="60"/>
      <c r="LTH647" s="61"/>
      <c r="LTI647" s="104"/>
      <c r="LTJ647" s="60"/>
      <c r="LTK647" s="61"/>
      <c r="LTL647" s="104"/>
      <c r="LTM647" s="60"/>
      <c r="LTN647" s="61"/>
      <c r="LTO647" s="104"/>
      <c r="LTP647" s="60"/>
      <c r="LTQ647" s="61"/>
      <c r="LTR647" s="104"/>
      <c r="LTS647" s="60"/>
      <c r="LTT647" s="61"/>
      <c r="LTU647" s="104"/>
      <c r="LTV647" s="60"/>
      <c r="LTW647" s="61"/>
      <c r="LTX647" s="104"/>
      <c r="LTY647" s="60"/>
      <c r="LTZ647" s="61"/>
      <c r="LUA647" s="104"/>
      <c r="LUB647" s="60"/>
      <c r="LUC647" s="61"/>
      <c r="LUD647" s="104"/>
      <c r="LUE647" s="60"/>
      <c r="LUF647" s="61"/>
      <c r="LUG647" s="104"/>
      <c r="LUH647" s="60"/>
      <c r="LUI647" s="61"/>
      <c r="LUJ647" s="104"/>
      <c r="LUK647" s="60"/>
      <c r="LUL647" s="61"/>
      <c r="LUM647" s="104"/>
      <c r="LUN647" s="60"/>
      <c r="LUO647" s="61"/>
      <c r="LUP647" s="104"/>
      <c r="LUQ647" s="60"/>
      <c r="LUR647" s="61"/>
      <c r="LUS647" s="104"/>
      <c r="LUT647" s="60"/>
      <c r="LUU647" s="61"/>
      <c r="LUV647" s="104"/>
      <c r="LUW647" s="60"/>
      <c r="LUX647" s="61"/>
      <c r="LUY647" s="104"/>
      <c r="LUZ647" s="60"/>
      <c r="LVA647" s="61"/>
      <c r="LVB647" s="104"/>
      <c r="LVC647" s="60"/>
      <c r="LVD647" s="61"/>
      <c r="LVE647" s="104"/>
      <c r="LVF647" s="60"/>
      <c r="LVG647" s="61"/>
      <c r="LVH647" s="104"/>
      <c r="LVI647" s="60"/>
      <c r="LVJ647" s="61"/>
      <c r="LVK647" s="104"/>
      <c r="LVL647" s="60"/>
      <c r="LVM647" s="61"/>
      <c r="LVN647" s="104"/>
      <c r="LVO647" s="60"/>
      <c r="LVP647" s="61"/>
      <c r="LVQ647" s="104"/>
      <c r="LVR647" s="60"/>
      <c r="LVS647" s="61"/>
      <c r="LVT647" s="104"/>
      <c r="LVU647" s="60"/>
      <c r="LVV647" s="61"/>
      <c r="LVW647" s="104"/>
      <c r="LVX647" s="60"/>
      <c r="LVY647" s="61"/>
      <c r="LVZ647" s="104"/>
      <c r="LWA647" s="60"/>
      <c r="LWB647" s="61"/>
      <c r="LWC647" s="104"/>
      <c r="LWD647" s="60"/>
      <c r="LWE647" s="61"/>
      <c r="LWF647" s="104"/>
      <c r="LWG647" s="60"/>
      <c r="LWH647" s="61"/>
      <c r="LWI647" s="104"/>
      <c r="LWJ647" s="60"/>
      <c r="LWK647" s="61"/>
      <c r="LWL647" s="104"/>
      <c r="LWM647" s="60"/>
      <c r="LWN647" s="61"/>
      <c r="LWO647" s="104"/>
      <c r="LWP647" s="60"/>
      <c r="LWQ647" s="61"/>
      <c r="LWR647" s="104"/>
      <c r="LWS647" s="60"/>
      <c r="LWT647" s="61"/>
      <c r="LWU647" s="104"/>
      <c r="LWV647" s="60"/>
      <c r="LWW647" s="61"/>
      <c r="LWX647" s="104"/>
      <c r="LWY647" s="60"/>
      <c r="LWZ647" s="61"/>
      <c r="LXA647" s="104"/>
      <c r="LXB647" s="60"/>
      <c r="LXC647" s="61"/>
      <c r="LXD647" s="104"/>
      <c r="LXE647" s="60"/>
      <c r="LXF647" s="61"/>
      <c r="LXG647" s="104"/>
      <c r="LXH647" s="60"/>
      <c r="LXI647" s="61"/>
      <c r="LXJ647" s="104"/>
      <c r="LXK647" s="60"/>
      <c r="LXL647" s="61"/>
      <c r="LXM647" s="104"/>
      <c r="LXN647" s="60"/>
      <c r="LXO647" s="61"/>
      <c r="LXP647" s="104"/>
      <c r="LXQ647" s="60"/>
      <c r="LXR647" s="61"/>
      <c r="LXS647" s="104"/>
      <c r="LXT647" s="60"/>
      <c r="LXU647" s="61"/>
      <c r="LXV647" s="104"/>
      <c r="LXW647" s="60"/>
      <c r="LXX647" s="61"/>
      <c r="LXY647" s="104"/>
      <c r="LXZ647" s="60"/>
      <c r="LYA647" s="61"/>
      <c r="LYB647" s="104"/>
      <c r="LYC647" s="60"/>
      <c r="LYD647" s="61"/>
      <c r="LYE647" s="104"/>
      <c r="LYF647" s="60"/>
      <c r="LYG647" s="61"/>
      <c r="LYH647" s="104"/>
      <c r="LYI647" s="60"/>
      <c r="LYJ647" s="61"/>
      <c r="LYK647" s="104"/>
      <c r="LYL647" s="60"/>
      <c r="LYM647" s="61"/>
      <c r="LYN647" s="104"/>
      <c r="LYO647" s="60"/>
      <c r="LYP647" s="61"/>
      <c r="LYQ647" s="104"/>
      <c r="LYR647" s="60"/>
      <c r="LYS647" s="61"/>
      <c r="LYT647" s="104"/>
      <c r="LYU647" s="60"/>
      <c r="LYV647" s="61"/>
      <c r="LYW647" s="104"/>
      <c r="LYX647" s="60"/>
      <c r="LYY647" s="61"/>
      <c r="LYZ647" s="104"/>
      <c r="LZA647" s="60"/>
      <c r="LZB647" s="61"/>
      <c r="LZC647" s="104"/>
      <c r="LZD647" s="60"/>
      <c r="LZE647" s="61"/>
      <c r="LZF647" s="104"/>
      <c r="LZG647" s="60"/>
      <c r="LZH647" s="61"/>
      <c r="LZI647" s="104"/>
      <c r="LZJ647" s="60"/>
      <c r="LZK647" s="61"/>
      <c r="LZL647" s="104"/>
      <c r="LZM647" s="60"/>
      <c r="LZN647" s="61"/>
      <c r="LZO647" s="104"/>
      <c r="LZP647" s="60"/>
      <c r="LZQ647" s="61"/>
      <c r="LZR647" s="104"/>
      <c r="LZS647" s="60"/>
      <c r="LZT647" s="61"/>
      <c r="LZU647" s="104"/>
      <c r="LZV647" s="60"/>
      <c r="LZW647" s="61"/>
      <c r="LZX647" s="104"/>
      <c r="LZY647" s="60"/>
      <c r="LZZ647" s="61"/>
      <c r="MAA647" s="104"/>
      <c r="MAB647" s="60"/>
      <c r="MAC647" s="61"/>
      <c r="MAD647" s="104"/>
      <c r="MAE647" s="60"/>
      <c r="MAF647" s="61"/>
      <c r="MAG647" s="104"/>
      <c r="MAH647" s="60"/>
      <c r="MAI647" s="61"/>
      <c r="MAJ647" s="104"/>
      <c r="MAK647" s="60"/>
      <c r="MAL647" s="61"/>
      <c r="MAM647" s="104"/>
      <c r="MAN647" s="60"/>
      <c r="MAO647" s="61"/>
      <c r="MAP647" s="104"/>
      <c r="MAQ647" s="60"/>
      <c r="MAR647" s="61"/>
      <c r="MAS647" s="104"/>
      <c r="MAT647" s="60"/>
      <c r="MAU647" s="61"/>
      <c r="MAV647" s="104"/>
      <c r="MAW647" s="60"/>
      <c r="MAX647" s="61"/>
      <c r="MAY647" s="104"/>
      <c r="MAZ647" s="60"/>
      <c r="MBA647" s="61"/>
      <c r="MBB647" s="104"/>
      <c r="MBC647" s="60"/>
      <c r="MBD647" s="61"/>
      <c r="MBE647" s="104"/>
      <c r="MBF647" s="60"/>
      <c r="MBG647" s="61"/>
      <c r="MBH647" s="104"/>
      <c r="MBI647" s="60"/>
      <c r="MBJ647" s="61"/>
      <c r="MBK647" s="104"/>
      <c r="MBL647" s="60"/>
      <c r="MBM647" s="61"/>
      <c r="MBN647" s="104"/>
      <c r="MBO647" s="60"/>
      <c r="MBP647" s="61"/>
      <c r="MBQ647" s="104"/>
      <c r="MBR647" s="60"/>
      <c r="MBS647" s="61"/>
      <c r="MBT647" s="104"/>
      <c r="MBU647" s="60"/>
      <c r="MBV647" s="61"/>
      <c r="MBW647" s="104"/>
      <c r="MBX647" s="60"/>
      <c r="MBY647" s="61"/>
      <c r="MBZ647" s="104"/>
      <c r="MCA647" s="60"/>
      <c r="MCB647" s="61"/>
      <c r="MCC647" s="104"/>
      <c r="MCD647" s="60"/>
      <c r="MCE647" s="61"/>
      <c r="MCF647" s="104"/>
      <c r="MCG647" s="60"/>
      <c r="MCH647" s="61"/>
      <c r="MCI647" s="104"/>
      <c r="MCJ647" s="60"/>
      <c r="MCK647" s="61"/>
      <c r="MCL647" s="104"/>
      <c r="MCM647" s="60"/>
      <c r="MCN647" s="61"/>
      <c r="MCO647" s="104"/>
      <c r="MCP647" s="60"/>
      <c r="MCQ647" s="61"/>
      <c r="MCR647" s="104"/>
      <c r="MCS647" s="60"/>
      <c r="MCT647" s="61"/>
      <c r="MCU647" s="104"/>
      <c r="MCV647" s="60"/>
      <c r="MCW647" s="61"/>
      <c r="MCX647" s="104"/>
      <c r="MCY647" s="60"/>
      <c r="MCZ647" s="61"/>
      <c r="MDA647" s="104"/>
      <c r="MDB647" s="60"/>
      <c r="MDC647" s="61"/>
      <c r="MDD647" s="104"/>
      <c r="MDE647" s="60"/>
      <c r="MDF647" s="61"/>
      <c r="MDG647" s="104"/>
      <c r="MDH647" s="60"/>
      <c r="MDI647" s="61"/>
      <c r="MDJ647" s="104"/>
      <c r="MDK647" s="60"/>
      <c r="MDL647" s="61"/>
      <c r="MDM647" s="104"/>
      <c r="MDN647" s="60"/>
      <c r="MDO647" s="61"/>
      <c r="MDP647" s="104"/>
      <c r="MDQ647" s="60"/>
      <c r="MDR647" s="61"/>
      <c r="MDS647" s="104"/>
      <c r="MDT647" s="60"/>
      <c r="MDU647" s="61"/>
      <c r="MDV647" s="104"/>
      <c r="MDW647" s="60"/>
      <c r="MDX647" s="61"/>
      <c r="MDY647" s="104"/>
      <c r="MDZ647" s="60"/>
      <c r="MEA647" s="61"/>
      <c r="MEB647" s="104"/>
      <c r="MEC647" s="60"/>
      <c r="MED647" s="61"/>
      <c r="MEE647" s="104"/>
      <c r="MEF647" s="60"/>
      <c r="MEG647" s="61"/>
      <c r="MEH647" s="104"/>
      <c r="MEI647" s="60"/>
      <c r="MEJ647" s="61"/>
      <c r="MEK647" s="104"/>
      <c r="MEL647" s="60"/>
      <c r="MEM647" s="61"/>
      <c r="MEN647" s="104"/>
      <c r="MEO647" s="60"/>
      <c r="MEP647" s="61"/>
      <c r="MEQ647" s="104"/>
      <c r="MER647" s="60"/>
      <c r="MES647" s="61"/>
      <c r="MET647" s="104"/>
      <c r="MEU647" s="60"/>
      <c r="MEV647" s="61"/>
      <c r="MEW647" s="104"/>
      <c r="MEX647" s="60"/>
      <c r="MEY647" s="61"/>
      <c r="MEZ647" s="104"/>
      <c r="MFA647" s="60"/>
      <c r="MFB647" s="61"/>
      <c r="MFC647" s="104"/>
      <c r="MFD647" s="60"/>
      <c r="MFE647" s="61"/>
      <c r="MFF647" s="104"/>
      <c r="MFG647" s="60"/>
      <c r="MFH647" s="61"/>
      <c r="MFI647" s="104"/>
      <c r="MFJ647" s="60"/>
      <c r="MFK647" s="61"/>
      <c r="MFL647" s="104"/>
      <c r="MFM647" s="60"/>
      <c r="MFN647" s="61"/>
      <c r="MFO647" s="104"/>
      <c r="MFP647" s="60"/>
      <c r="MFQ647" s="61"/>
      <c r="MFR647" s="104"/>
      <c r="MFS647" s="60"/>
      <c r="MFT647" s="61"/>
      <c r="MFU647" s="104"/>
      <c r="MFV647" s="60"/>
      <c r="MFW647" s="61"/>
      <c r="MFX647" s="104"/>
      <c r="MFY647" s="60"/>
      <c r="MFZ647" s="61"/>
      <c r="MGA647" s="104"/>
      <c r="MGB647" s="60"/>
      <c r="MGC647" s="61"/>
      <c r="MGD647" s="104"/>
      <c r="MGE647" s="60"/>
      <c r="MGF647" s="61"/>
      <c r="MGG647" s="104"/>
      <c r="MGH647" s="60"/>
      <c r="MGI647" s="61"/>
      <c r="MGJ647" s="104"/>
      <c r="MGK647" s="60"/>
      <c r="MGL647" s="61"/>
      <c r="MGM647" s="104"/>
      <c r="MGN647" s="60"/>
      <c r="MGO647" s="61"/>
      <c r="MGP647" s="104"/>
      <c r="MGQ647" s="60"/>
      <c r="MGR647" s="61"/>
      <c r="MGS647" s="104"/>
      <c r="MGT647" s="60"/>
      <c r="MGU647" s="61"/>
      <c r="MGV647" s="104"/>
      <c r="MGW647" s="60"/>
      <c r="MGX647" s="61"/>
      <c r="MGY647" s="104"/>
      <c r="MGZ647" s="60"/>
      <c r="MHA647" s="61"/>
      <c r="MHB647" s="104"/>
      <c r="MHC647" s="60"/>
      <c r="MHD647" s="61"/>
      <c r="MHE647" s="104"/>
      <c r="MHF647" s="60"/>
      <c r="MHG647" s="61"/>
      <c r="MHH647" s="104"/>
      <c r="MHI647" s="60"/>
      <c r="MHJ647" s="61"/>
      <c r="MHK647" s="104"/>
      <c r="MHL647" s="60"/>
      <c r="MHM647" s="61"/>
      <c r="MHN647" s="104"/>
      <c r="MHO647" s="60"/>
      <c r="MHP647" s="61"/>
      <c r="MHQ647" s="104"/>
      <c r="MHR647" s="60"/>
      <c r="MHS647" s="61"/>
      <c r="MHT647" s="104"/>
      <c r="MHU647" s="60"/>
      <c r="MHV647" s="61"/>
      <c r="MHW647" s="104"/>
      <c r="MHX647" s="60"/>
      <c r="MHY647" s="61"/>
      <c r="MHZ647" s="104"/>
      <c r="MIA647" s="60"/>
      <c r="MIB647" s="61"/>
      <c r="MIC647" s="104"/>
      <c r="MID647" s="60"/>
      <c r="MIE647" s="61"/>
      <c r="MIF647" s="104"/>
      <c r="MIG647" s="60"/>
      <c r="MIH647" s="61"/>
      <c r="MII647" s="104"/>
      <c r="MIJ647" s="60"/>
      <c r="MIK647" s="61"/>
      <c r="MIL647" s="104"/>
      <c r="MIM647" s="60"/>
      <c r="MIN647" s="61"/>
      <c r="MIO647" s="104"/>
      <c r="MIP647" s="60"/>
      <c r="MIQ647" s="61"/>
      <c r="MIR647" s="104"/>
      <c r="MIS647" s="60"/>
      <c r="MIT647" s="61"/>
      <c r="MIU647" s="104"/>
      <c r="MIV647" s="60"/>
      <c r="MIW647" s="61"/>
      <c r="MIX647" s="104"/>
      <c r="MIY647" s="60"/>
      <c r="MIZ647" s="61"/>
      <c r="MJA647" s="104"/>
      <c r="MJB647" s="60"/>
      <c r="MJC647" s="61"/>
      <c r="MJD647" s="104"/>
      <c r="MJE647" s="60"/>
      <c r="MJF647" s="61"/>
      <c r="MJG647" s="104"/>
      <c r="MJH647" s="60"/>
      <c r="MJI647" s="61"/>
      <c r="MJJ647" s="104"/>
      <c r="MJK647" s="60"/>
      <c r="MJL647" s="61"/>
      <c r="MJM647" s="104"/>
      <c r="MJN647" s="60"/>
      <c r="MJO647" s="61"/>
      <c r="MJP647" s="104"/>
      <c r="MJQ647" s="60"/>
      <c r="MJR647" s="61"/>
      <c r="MJS647" s="104"/>
      <c r="MJT647" s="60"/>
      <c r="MJU647" s="61"/>
      <c r="MJV647" s="104"/>
      <c r="MJW647" s="60"/>
      <c r="MJX647" s="61"/>
      <c r="MJY647" s="104"/>
      <c r="MJZ647" s="60"/>
      <c r="MKA647" s="61"/>
      <c r="MKB647" s="104"/>
      <c r="MKC647" s="60"/>
      <c r="MKD647" s="61"/>
      <c r="MKE647" s="104"/>
      <c r="MKF647" s="60"/>
      <c r="MKG647" s="61"/>
      <c r="MKH647" s="104"/>
      <c r="MKI647" s="60"/>
      <c r="MKJ647" s="61"/>
      <c r="MKK647" s="104"/>
      <c r="MKL647" s="60"/>
      <c r="MKM647" s="61"/>
      <c r="MKN647" s="104"/>
      <c r="MKO647" s="60"/>
      <c r="MKP647" s="61"/>
      <c r="MKQ647" s="104"/>
      <c r="MKR647" s="60"/>
      <c r="MKS647" s="61"/>
      <c r="MKT647" s="104"/>
      <c r="MKU647" s="60"/>
      <c r="MKV647" s="61"/>
      <c r="MKW647" s="104"/>
      <c r="MKX647" s="60"/>
      <c r="MKY647" s="61"/>
      <c r="MKZ647" s="104"/>
      <c r="MLA647" s="60"/>
      <c r="MLB647" s="61"/>
      <c r="MLC647" s="104"/>
      <c r="MLD647" s="60"/>
      <c r="MLE647" s="61"/>
      <c r="MLF647" s="104"/>
      <c r="MLG647" s="60"/>
      <c r="MLH647" s="61"/>
      <c r="MLI647" s="104"/>
      <c r="MLJ647" s="60"/>
      <c r="MLK647" s="61"/>
      <c r="MLL647" s="104"/>
      <c r="MLM647" s="60"/>
      <c r="MLN647" s="61"/>
      <c r="MLO647" s="104"/>
      <c r="MLP647" s="60"/>
      <c r="MLQ647" s="61"/>
      <c r="MLR647" s="104"/>
      <c r="MLS647" s="60"/>
      <c r="MLT647" s="61"/>
      <c r="MLU647" s="104"/>
      <c r="MLV647" s="60"/>
      <c r="MLW647" s="61"/>
      <c r="MLX647" s="104"/>
      <c r="MLY647" s="60"/>
      <c r="MLZ647" s="61"/>
      <c r="MMA647" s="104"/>
      <c r="MMB647" s="60"/>
      <c r="MMC647" s="61"/>
      <c r="MMD647" s="104"/>
      <c r="MME647" s="60"/>
      <c r="MMF647" s="61"/>
      <c r="MMG647" s="104"/>
      <c r="MMH647" s="60"/>
      <c r="MMI647" s="61"/>
      <c r="MMJ647" s="104"/>
      <c r="MMK647" s="60"/>
      <c r="MML647" s="61"/>
      <c r="MMM647" s="104"/>
      <c r="MMN647" s="60"/>
      <c r="MMO647" s="61"/>
      <c r="MMP647" s="104"/>
      <c r="MMQ647" s="60"/>
      <c r="MMR647" s="61"/>
      <c r="MMS647" s="104"/>
      <c r="MMT647" s="60"/>
      <c r="MMU647" s="61"/>
      <c r="MMV647" s="104"/>
      <c r="MMW647" s="60"/>
      <c r="MMX647" s="61"/>
      <c r="MMY647" s="104"/>
      <c r="MMZ647" s="60"/>
      <c r="MNA647" s="61"/>
      <c r="MNB647" s="104"/>
      <c r="MNC647" s="60"/>
      <c r="MND647" s="61"/>
      <c r="MNE647" s="104"/>
      <c r="MNF647" s="60"/>
      <c r="MNG647" s="61"/>
      <c r="MNH647" s="104"/>
      <c r="MNI647" s="60"/>
      <c r="MNJ647" s="61"/>
      <c r="MNK647" s="104"/>
      <c r="MNL647" s="60"/>
      <c r="MNM647" s="61"/>
      <c r="MNN647" s="104"/>
      <c r="MNO647" s="60"/>
      <c r="MNP647" s="61"/>
      <c r="MNQ647" s="104"/>
      <c r="MNR647" s="60"/>
      <c r="MNS647" s="61"/>
      <c r="MNT647" s="104"/>
      <c r="MNU647" s="60"/>
      <c r="MNV647" s="61"/>
      <c r="MNW647" s="104"/>
      <c r="MNX647" s="60"/>
      <c r="MNY647" s="61"/>
      <c r="MNZ647" s="104"/>
      <c r="MOA647" s="60"/>
      <c r="MOB647" s="61"/>
      <c r="MOC647" s="104"/>
      <c r="MOD647" s="60"/>
      <c r="MOE647" s="61"/>
      <c r="MOF647" s="104"/>
      <c r="MOG647" s="60"/>
      <c r="MOH647" s="61"/>
      <c r="MOI647" s="104"/>
      <c r="MOJ647" s="60"/>
      <c r="MOK647" s="61"/>
      <c r="MOL647" s="104"/>
      <c r="MOM647" s="60"/>
      <c r="MON647" s="61"/>
      <c r="MOO647" s="104"/>
      <c r="MOP647" s="60"/>
      <c r="MOQ647" s="61"/>
      <c r="MOR647" s="104"/>
      <c r="MOS647" s="60"/>
      <c r="MOT647" s="61"/>
      <c r="MOU647" s="104"/>
      <c r="MOV647" s="60"/>
      <c r="MOW647" s="61"/>
      <c r="MOX647" s="104"/>
      <c r="MOY647" s="60"/>
      <c r="MOZ647" s="61"/>
      <c r="MPA647" s="104"/>
      <c r="MPB647" s="60"/>
      <c r="MPC647" s="61"/>
      <c r="MPD647" s="104"/>
      <c r="MPE647" s="60"/>
      <c r="MPF647" s="61"/>
      <c r="MPG647" s="104"/>
      <c r="MPH647" s="60"/>
      <c r="MPI647" s="61"/>
      <c r="MPJ647" s="104"/>
      <c r="MPK647" s="60"/>
      <c r="MPL647" s="61"/>
      <c r="MPM647" s="104"/>
      <c r="MPN647" s="60"/>
      <c r="MPO647" s="61"/>
      <c r="MPP647" s="104"/>
      <c r="MPQ647" s="60"/>
      <c r="MPR647" s="61"/>
      <c r="MPS647" s="104"/>
      <c r="MPT647" s="60"/>
      <c r="MPU647" s="61"/>
      <c r="MPV647" s="104"/>
      <c r="MPW647" s="60"/>
      <c r="MPX647" s="61"/>
      <c r="MPY647" s="104"/>
      <c r="MPZ647" s="60"/>
      <c r="MQA647" s="61"/>
      <c r="MQB647" s="104"/>
      <c r="MQC647" s="60"/>
      <c r="MQD647" s="61"/>
      <c r="MQE647" s="104"/>
      <c r="MQF647" s="60"/>
      <c r="MQG647" s="61"/>
      <c r="MQH647" s="104"/>
      <c r="MQI647" s="60"/>
      <c r="MQJ647" s="61"/>
      <c r="MQK647" s="104"/>
      <c r="MQL647" s="60"/>
      <c r="MQM647" s="61"/>
      <c r="MQN647" s="104"/>
      <c r="MQO647" s="60"/>
      <c r="MQP647" s="61"/>
      <c r="MQQ647" s="104"/>
      <c r="MQR647" s="60"/>
      <c r="MQS647" s="61"/>
      <c r="MQT647" s="104"/>
      <c r="MQU647" s="60"/>
      <c r="MQV647" s="61"/>
      <c r="MQW647" s="104"/>
      <c r="MQX647" s="60"/>
      <c r="MQY647" s="61"/>
      <c r="MQZ647" s="104"/>
      <c r="MRA647" s="60"/>
      <c r="MRB647" s="61"/>
      <c r="MRC647" s="104"/>
      <c r="MRD647" s="60"/>
      <c r="MRE647" s="61"/>
      <c r="MRF647" s="104"/>
      <c r="MRG647" s="60"/>
      <c r="MRH647" s="61"/>
      <c r="MRI647" s="104"/>
      <c r="MRJ647" s="60"/>
      <c r="MRK647" s="61"/>
      <c r="MRL647" s="104"/>
      <c r="MRM647" s="60"/>
      <c r="MRN647" s="61"/>
      <c r="MRO647" s="104"/>
      <c r="MRP647" s="60"/>
      <c r="MRQ647" s="61"/>
      <c r="MRR647" s="104"/>
      <c r="MRS647" s="60"/>
      <c r="MRT647" s="61"/>
      <c r="MRU647" s="104"/>
      <c r="MRV647" s="60"/>
      <c r="MRW647" s="61"/>
      <c r="MRX647" s="104"/>
      <c r="MRY647" s="60"/>
      <c r="MRZ647" s="61"/>
      <c r="MSA647" s="104"/>
      <c r="MSB647" s="60"/>
      <c r="MSC647" s="61"/>
      <c r="MSD647" s="104"/>
      <c r="MSE647" s="60"/>
      <c r="MSF647" s="61"/>
      <c r="MSG647" s="104"/>
      <c r="MSH647" s="60"/>
      <c r="MSI647" s="61"/>
      <c r="MSJ647" s="104"/>
      <c r="MSK647" s="60"/>
      <c r="MSL647" s="61"/>
      <c r="MSM647" s="104"/>
      <c r="MSN647" s="60"/>
      <c r="MSO647" s="61"/>
      <c r="MSP647" s="104"/>
      <c r="MSQ647" s="60"/>
      <c r="MSR647" s="61"/>
      <c r="MSS647" s="104"/>
      <c r="MST647" s="60"/>
      <c r="MSU647" s="61"/>
      <c r="MSV647" s="104"/>
      <c r="MSW647" s="60"/>
      <c r="MSX647" s="61"/>
      <c r="MSY647" s="104"/>
      <c r="MSZ647" s="60"/>
      <c r="MTA647" s="61"/>
      <c r="MTB647" s="104"/>
      <c r="MTC647" s="60"/>
      <c r="MTD647" s="61"/>
      <c r="MTE647" s="104"/>
      <c r="MTF647" s="60"/>
      <c r="MTG647" s="61"/>
      <c r="MTH647" s="104"/>
      <c r="MTI647" s="60"/>
      <c r="MTJ647" s="61"/>
      <c r="MTK647" s="104"/>
      <c r="MTL647" s="60"/>
      <c r="MTM647" s="61"/>
      <c r="MTN647" s="104"/>
      <c r="MTO647" s="60"/>
      <c r="MTP647" s="61"/>
      <c r="MTQ647" s="104"/>
      <c r="MTR647" s="60"/>
      <c r="MTS647" s="61"/>
      <c r="MTT647" s="104"/>
      <c r="MTU647" s="60"/>
      <c r="MTV647" s="61"/>
      <c r="MTW647" s="104"/>
      <c r="MTX647" s="60"/>
      <c r="MTY647" s="61"/>
      <c r="MTZ647" s="104"/>
      <c r="MUA647" s="60"/>
      <c r="MUB647" s="61"/>
      <c r="MUC647" s="104"/>
      <c r="MUD647" s="60"/>
      <c r="MUE647" s="61"/>
      <c r="MUF647" s="104"/>
      <c r="MUG647" s="60"/>
      <c r="MUH647" s="61"/>
      <c r="MUI647" s="104"/>
      <c r="MUJ647" s="60"/>
      <c r="MUK647" s="61"/>
      <c r="MUL647" s="104"/>
      <c r="MUM647" s="60"/>
      <c r="MUN647" s="61"/>
      <c r="MUO647" s="104"/>
      <c r="MUP647" s="60"/>
      <c r="MUQ647" s="61"/>
      <c r="MUR647" s="104"/>
      <c r="MUS647" s="60"/>
      <c r="MUT647" s="61"/>
      <c r="MUU647" s="104"/>
      <c r="MUV647" s="60"/>
      <c r="MUW647" s="61"/>
      <c r="MUX647" s="104"/>
      <c r="MUY647" s="60"/>
      <c r="MUZ647" s="61"/>
      <c r="MVA647" s="104"/>
      <c r="MVB647" s="60"/>
      <c r="MVC647" s="61"/>
      <c r="MVD647" s="104"/>
      <c r="MVE647" s="60"/>
      <c r="MVF647" s="61"/>
      <c r="MVG647" s="104"/>
      <c r="MVH647" s="60"/>
      <c r="MVI647" s="61"/>
      <c r="MVJ647" s="104"/>
      <c r="MVK647" s="60"/>
      <c r="MVL647" s="61"/>
      <c r="MVM647" s="104"/>
      <c r="MVN647" s="60"/>
      <c r="MVO647" s="61"/>
      <c r="MVP647" s="104"/>
      <c r="MVQ647" s="60"/>
      <c r="MVR647" s="61"/>
      <c r="MVS647" s="104"/>
      <c r="MVT647" s="60"/>
      <c r="MVU647" s="61"/>
      <c r="MVV647" s="104"/>
      <c r="MVW647" s="60"/>
      <c r="MVX647" s="61"/>
      <c r="MVY647" s="104"/>
      <c r="MVZ647" s="60"/>
      <c r="MWA647" s="61"/>
      <c r="MWB647" s="104"/>
      <c r="MWC647" s="60"/>
      <c r="MWD647" s="61"/>
      <c r="MWE647" s="104"/>
      <c r="MWF647" s="60"/>
      <c r="MWG647" s="61"/>
      <c r="MWH647" s="104"/>
      <c r="MWI647" s="60"/>
      <c r="MWJ647" s="61"/>
      <c r="MWK647" s="104"/>
      <c r="MWL647" s="60"/>
      <c r="MWM647" s="61"/>
      <c r="MWN647" s="104"/>
      <c r="MWO647" s="60"/>
      <c r="MWP647" s="61"/>
      <c r="MWQ647" s="104"/>
      <c r="MWR647" s="60"/>
      <c r="MWS647" s="61"/>
      <c r="MWT647" s="104"/>
      <c r="MWU647" s="60"/>
      <c r="MWV647" s="61"/>
      <c r="MWW647" s="104"/>
      <c r="MWX647" s="60"/>
      <c r="MWY647" s="61"/>
      <c r="MWZ647" s="104"/>
      <c r="MXA647" s="60"/>
      <c r="MXB647" s="61"/>
      <c r="MXC647" s="104"/>
      <c r="MXD647" s="60"/>
      <c r="MXE647" s="61"/>
      <c r="MXF647" s="104"/>
      <c r="MXG647" s="60"/>
      <c r="MXH647" s="61"/>
      <c r="MXI647" s="104"/>
      <c r="MXJ647" s="60"/>
      <c r="MXK647" s="61"/>
      <c r="MXL647" s="104"/>
      <c r="MXM647" s="60"/>
      <c r="MXN647" s="61"/>
      <c r="MXO647" s="104"/>
      <c r="MXP647" s="60"/>
      <c r="MXQ647" s="61"/>
      <c r="MXR647" s="104"/>
      <c r="MXS647" s="60"/>
      <c r="MXT647" s="61"/>
      <c r="MXU647" s="104"/>
      <c r="MXV647" s="60"/>
      <c r="MXW647" s="61"/>
      <c r="MXX647" s="104"/>
      <c r="MXY647" s="60"/>
      <c r="MXZ647" s="61"/>
      <c r="MYA647" s="104"/>
      <c r="MYB647" s="60"/>
      <c r="MYC647" s="61"/>
      <c r="MYD647" s="104"/>
      <c r="MYE647" s="60"/>
      <c r="MYF647" s="61"/>
      <c r="MYG647" s="104"/>
      <c r="MYH647" s="60"/>
      <c r="MYI647" s="61"/>
      <c r="MYJ647" s="104"/>
      <c r="MYK647" s="60"/>
      <c r="MYL647" s="61"/>
      <c r="MYM647" s="104"/>
      <c r="MYN647" s="60"/>
      <c r="MYO647" s="61"/>
      <c r="MYP647" s="104"/>
      <c r="MYQ647" s="60"/>
      <c r="MYR647" s="61"/>
      <c r="MYS647" s="104"/>
      <c r="MYT647" s="60"/>
      <c r="MYU647" s="61"/>
      <c r="MYV647" s="104"/>
      <c r="MYW647" s="60"/>
      <c r="MYX647" s="61"/>
      <c r="MYY647" s="104"/>
      <c r="MYZ647" s="60"/>
      <c r="MZA647" s="61"/>
      <c r="MZB647" s="104"/>
      <c r="MZC647" s="60"/>
      <c r="MZD647" s="61"/>
      <c r="MZE647" s="104"/>
      <c r="MZF647" s="60"/>
      <c r="MZG647" s="61"/>
      <c r="MZH647" s="104"/>
      <c r="MZI647" s="60"/>
      <c r="MZJ647" s="61"/>
      <c r="MZK647" s="104"/>
      <c r="MZL647" s="60"/>
      <c r="MZM647" s="61"/>
      <c r="MZN647" s="104"/>
      <c r="MZO647" s="60"/>
      <c r="MZP647" s="61"/>
      <c r="MZQ647" s="104"/>
      <c r="MZR647" s="60"/>
      <c r="MZS647" s="61"/>
      <c r="MZT647" s="104"/>
      <c r="MZU647" s="60"/>
      <c r="MZV647" s="61"/>
      <c r="MZW647" s="104"/>
      <c r="MZX647" s="60"/>
      <c r="MZY647" s="61"/>
      <c r="MZZ647" s="104"/>
      <c r="NAA647" s="60"/>
      <c r="NAB647" s="61"/>
      <c r="NAC647" s="104"/>
      <c r="NAD647" s="60"/>
      <c r="NAE647" s="61"/>
      <c r="NAF647" s="104"/>
      <c r="NAG647" s="60"/>
      <c r="NAH647" s="61"/>
      <c r="NAI647" s="104"/>
      <c r="NAJ647" s="60"/>
      <c r="NAK647" s="61"/>
      <c r="NAL647" s="104"/>
      <c r="NAM647" s="60"/>
      <c r="NAN647" s="61"/>
      <c r="NAO647" s="104"/>
      <c r="NAP647" s="60"/>
      <c r="NAQ647" s="61"/>
      <c r="NAR647" s="104"/>
      <c r="NAS647" s="60"/>
      <c r="NAT647" s="61"/>
      <c r="NAU647" s="104"/>
      <c r="NAV647" s="60"/>
      <c r="NAW647" s="61"/>
      <c r="NAX647" s="104"/>
      <c r="NAY647" s="60"/>
      <c r="NAZ647" s="61"/>
      <c r="NBA647" s="104"/>
      <c r="NBB647" s="60"/>
      <c r="NBC647" s="61"/>
      <c r="NBD647" s="104"/>
      <c r="NBE647" s="60"/>
      <c r="NBF647" s="61"/>
      <c r="NBG647" s="104"/>
      <c r="NBH647" s="60"/>
      <c r="NBI647" s="61"/>
      <c r="NBJ647" s="104"/>
      <c r="NBK647" s="60"/>
      <c r="NBL647" s="61"/>
      <c r="NBM647" s="104"/>
      <c r="NBN647" s="60"/>
      <c r="NBO647" s="61"/>
      <c r="NBP647" s="104"/>
      <c r="NBQ647" s="60"/>
      <c r="NBR647" s="61"/>
      <c r="NBS647" s="104"/>
      <c r="NBT647" s="60"/>
      <c r="NBU647" s="61"/>
      <c r="NBV647" s="104"/>
      <c r="NBW647" s="60"/>
      <c r="NBX647" s="61"/>
      <c r="NBY647" s="104"/>
      <c r="NBZ647" s="60"/>
      <c r="NCA647" s="61"/>
      <c r="NCB647" s="104"/>
      <c r="NCC647" s="60"/>
      <c r="NCD647" s="61"/>
      <c r="NCE647" s="104"/>
      <c r="NCF647" s="60"/>
      <c r="NCG647" s="61"/>
      <c r="NCH647" s="104"/>
      <c r="NCI647" s="60"/>
      <c r="NCJ647" s="61"/>
      <c r="NCK647" s="104"/>
      <c r="NCL647" s="60"/>
      <c r="NCM647" s="61"/>
      <c r="NCN647" s="104"/>
      <c r="NCO647" s="60"/>
      <c r="NCP647" s="61"/>
      <c r="NCQ647" s="104"/>
      <c r="NCR647" s="60"/>
      <c r="NCS647" s="61"/>
      <c r="NCT647" s="104"/>
      <c r="NCU647" s="60"/>
      <c r="NCV647" s="61"/>
      <c r="NCW647" s="104"/>
      <c r="NCX647" s="60"/>
      <c r="NCY647" s="61"/>
      <c r="NCZ647" s="104"/>
      <c r="NDA647" s="60"/>
      <c r="NDB647" s="61"/>
      <c r="NDC647" s="104"/>
      <c r="NDD647" s="60"/>
      <c r="NDE647" s="61"/>
      <c r="NDF647" s="104"/>
      <c r="NDG647" s="60"/>
      <c r="NDH647" s="61"/>
      <c r="NDI647" s="104"/>
      <c r="NDJ647" s="60"/>
      <c r="NDK647" s="61"/>
      <c r="NDL647" s="104"/>
      <c r="NDM647" s="60"/>
      <c r="NDN647" s="61"/>
      <c r="NDO647" s="104"/>
      <c r="NDP647" s="60"/>
      <c r="NDQ647" s="61"/>
      <c r="NDR647" s="104"/>
      <c r="NDS647" s="60"/>
      <c r="NDT647" s="61"/>
      <c r="NDU647" s="104"/>
      <c r="NDV647" s="60"/>
      <c r="NDW647" s="61"/>
      <c r="NDX647" s="104"/>
      <c r="NDY647" s="60"/>
      <c r="NDZ647" s="61"/>
      <c r="NEA647" s="104"/>
      <c r="NEB647" s="60"/>
      <c r="NEC647" s="61"/>
      <c r="NED647" s="104"/>
      <c r="NEE647" s="60"/>
      <c r="NEF647" s="61"/>
      <c r="NEG647" s="104"/>
      <c r="NEH647" s="60"/>
      <c r="NEI647" s="61"/>
      <c r="NEJ647" s="104"/>
      <c r="NEK647" s="60"/>
      <c r="NEL647" s="61"/>
      <c r="NEM647" s="104"/>
      <c r="NEN647" s="60"/>
      <c r="NEO647" s="61"/>
      <c r="NEP647" s="104"/>
      <c r="NEQ647" s="60"/>
      <c r="NER647" s="61"/>
      <c r="NES647" s="104"/>
      <c r="NET647" s="60"/>
      <c r="NEU647" s="61"/>
      <c r="NEV647" s="104"/>
      <c r="NEW647" s="60"/>
      <c r="NEX647" s="61"/>
      <c r="NEY647" s="104"/>
      <c r="NEZ647" s="60"/>
      <c r="NFA647" s="61"/>
      <c r="NFB647" s="104"/>
      <c r="NFC647" s="60"/>
      <c r="NFD647" s="61"/>
      <c r="NFE647" s="104"/>
      <c r="NFF647" s="60"/>
      <c r="NFG647" s="61"/>
      <c r="NFH647" s="104"/>
      <c r="NFI647" s="60"/>
      <c r="NFJ647" s="61"/>
      <c r="NFK647" s="104"/>
      <c r="NFL647" s="60"/>
      <c r="NFM647" s="61"/>
      <c r="NFN647" s="104"/>
      <c r="NFO647" s="60"/>
      <c r="NFP647" s="61"/>
      <c r="NFQ647" s="104"/>
      <c r="NFR647" s="60"/>
      <c r="NFS647" s="61"/>
      <c r="NFT647" s="104"/>
      <c r="NFU647" s="60"/>
      <c r="NFV647" s="61"/>
      <c r="NFW647" s="104"/>
      <c r="NFX647" s="60"/>
      <c r="NFY647" s="61"/>
      <c r="NFZ647" s="104"/>
      <c r="NGA647" s="60"/>
      <c r="NGB647" s="61"/>
      <c r="NGC647" s="104"/>
      <c r="NGD647" s="60"/>
      <c r="NGE647" s="61"/>
      <c r="NGF647" s="104"/>
      <c r="NGG647" s="60"/>
      <c r="NGH647" s="61"/>
      <c r="NGI647" s="104"/>
      <c r="NGJ647" s="60"/>
      <c r="NGK647" s="61"/>
      <c r="NGL647" s="104"/>
      <c r="NGM647" s="60"/>
      <c r="NGN647" s="61"/>
      <c r="NGO647" s="104"/>
      <c r="NGP647" s="60"/>
      <c r="NGQ647" s="61"/>
      <c r="NGR647" s="104"/>
      <c r="NGS647" s="60"/>
      <c r="NGT647" s="61"/>
      <c r="NGU647" s="104"/>
      <c r="NGV647" s="60"/>
      <c r="NGW647" s="61"/>
      <c r="NGX647" s="104"/>
      <c r="NGY647" s="60"/>
      <c r="NGZ647" s="61"/>
      <c r="NHA647" s="104"/>
      <c r="NHB647" s="60"/>
      <c r="NHC647" s="61"/>
      <c r="NHD647" s="104"/>
      <c r="NHE647" s="60"/>
      <c r="NHF647" s="61"/>
      <c r="NHG647" s="104"/>
      <c r="NHH647" s="60"/>
      <c r="NHI647" s="61"/>
      <c r="NHJ647" s="104"/>
      <c r="NHK647" s="60"/>
      <c r="NHL647" s="61"/>
      <c r="NHM647" s="104"/>
      <c r="NHN647" s="60"/>
      <c r="NHO647" s="61"/>
      <c r="NHP647" s="104"/>
      <c r="NHQ647" s="60"/>
      <c r="NHR647" s="61"/>
      <c r="NHS647" s="104"/>
      <c r="NHT647" s="60"/>
      <c r="NHU647" s="61"/>
      <c r="NHV647" s="104"/>
      <c r="NHW647" s="60"/>
      <c r="NHX647" s="61"/>
      <c r="NHY647" s="104"/>
      <c r="NHZ647" s="60"/>
      <c r="NIA647" s="61"/>
      <c r="NIB647" s="104"/>
      <c r="NIC647" s="60"/>
      <c r="NID647" s="61"/>
      <c r="NIE647" s="104"/>
      <c r="NIF647" s="60"/>
      <c r="NIG647" s="61"/>
      <c r="NIH647" s="104"/>
      <c r="NII647" s="60"/>
      <c r="NIJ647" s="61"/>
      <c r="NIK647" s="104"/>
      <c r="NIL647" s="60"/>
      <c r="NIM647" s="61"/>
      <c r="NIN647" s="104"/>
      <c r="NIO647" s="60"/>
      <c r="NIP647" s="61"/>
      <c r="NIQ647" s="104"/>
      <c r="NIR647" s="60"/>
      <c r="NIS647" s="61"/>
      <c r="NIT647" s="104"/>
      <c r="NIU647" s="60"/>
      <c r="NIV647" s="61"/>
      <c r="NIW647" s="104"/>
      <c r="NIX647" s="60"/>
      <c r="NIY647" s="61"/>
      <c r="NIZ647" s="104"/>
      <c r="NJA647" s="60"/>
      <c r="NJB647" s="61"/>
      <c r="NJC647" s="104"/>
      <c r="NJD647" s="60"/>
      <c r="NJE647" s="61"/>
      <c r="NJF647" s="104"/>
      <c r="NJG647" s="60"/>
      <c r="NJH647" s="61"/>
      <c r="NJI647" s="104"/>
      <c r="NJJ647" s="60"/>
      <c r="NJK647" s="61"/>
      <c r="NJL647" s="104"/>
      <c r="NJM647" s="60"/>
      <c r="NJN647" s="61"/>
      <c r="NJO647" s="104"/>
      <c r="NJP647" s="60"/>
      <c r="NJQ647" s="61"/>
      <c r="NJR647" s="104"/>
      <c r="NJS647" s="60"/>
      <c r="NJT647" s="61"/>
      <c r="NJU647" s="104"/>
      <c r="NJV647" s="60"/>
      <c r="NJW647" s="61"/>
      <c r="NJX647" s="104"/>
      <c r="NJY647" s="60"/>
      <c r="NJZ647" s="61"/>
      <c r="NKA647" s="104"/>
      <c r="NKB647" s="60"/>
      <c r="NKC647" s="61"/>
      <c r="NKD647" s="104"/>
      <c r="NKE647" s="60"/>
      <c r="NKF647" s="61"/>
      <c r="NKG647" s="104"/>
      <c r="NKH647" s="60"/>
      <c r="NKI647" s="61"/>
      <c r="NKJ647" s="104"/>
      <c r="NKK647" s="60"/>
      <c r="NKL647" s="61"/>
      <c r="NKM647" s="104"/>
      <c r="NKN647" s="60"/>
      <c r="NKO647" s="61"/>
      <c r="NKP647" s="104"/>
      <c r="NKQ647" s="60"/>
      <c r="NKR647" s="61"/>
      <c r="NKS647" s="104"/>
      <c r="NKT647" s="60"/>
      <c r="NKU647" s="61"/>
      <c r="NKV647" s="104"/>
      <c r="NKW647" s="60"/>
      <c r="NKX647" s="61"/>
      <c r="NKY647" s="104"/>
      <c r="NKZ647" s="60"/>
      <c r="NLA647" s="61"/>
      <c r="NLB647" s="104"/>
      <c r="NLC647" s="60"/>
      <c r="NLD647" s="61"/>
      <c r="NLE647" s="104"/>
      <c r="NLF647" s="60"/>
      <c r="NLG647" s="61"/>
      <c r="NLH647" s="104"/>
      <c r="NLI647" s="60"/>
      <c r="NLJ647" s="61"/>
      <c r="NLK647" s="104"/>
      <c r="NLL647" s="60"/>
      <c r="NLM647" s="61"/>
      <c r="NLN647" s="104"/>
      <c r="NLO647" s="60"/>
      <c r="NLP647" s="61"/>
      <c r="NLQ647" s="104"/>
      <c r="NLR647" s="60"/>
      <c r="NLS647" s="61"/>
      <c r="NLT647" s="104"/>
      <c r="NLU647" s="60"/>
      <c r="NLV647" s="61"/>
      <c r="NLW647" s="104"/>
      <c r="NLX647" s="60"/>
      <c r="NLY647" s="61"/>
      <c r="NLZ647" s="104"/>
      <c r="NMA647" s="60"/>
      <c r="NMB647" s="61"/>
      <c r="NMC647" s="104"/>
      <c r="NMD647" s="60"/>
      <c r="NME647" s="61"/>
      <c r="NMF647" s="104"/>
      <c r="NMG647" s="60"/>
      <c r="NMH647" s="61"/>
      <c r="NMI647" s="104"/>
      <c r="NMJ647" s="60"/>
      <c r="NMK647" s="61"/>
      <c r="NML647" s="104"/>
      <c r="NMM647" s="60"/>
      <c r="NMN647" s="61"/>
      <c r="NMO647" s="104"/>
      <c r="NMP647" s="60"/>
      <c r="NMQ647" s="61"/>
      <c r="NMR647" s="104"/>
      <c r="NMS647" s="60"/>
      <c r="NMT647" s="61"/>
      <c r="NMU647" s="104"/>
      <c r="NMV647" s="60"/>
      <c r="NMW647" s="61"/>
      <c r="NMX647" s="104"/>
      <c r="NMY647" s="60"/>
      <c r="NMZ647" s="61"/>
      <c r="NNA647" s="104"/>
      <c r="NNB647" s="60"/>
      <c r="NNC647" s="61"/>
      <c r="NND647" s="104"/>
      <c r="NNE647" s="60"/>
      <c r="NNF647" s="61"/>
      <c r="NNG647" s="104"/>
      <c r="NNH647" s="60"/>
      <c r="NNI647" s="61"/>
      <c r="NNJ647" s="104"/>
      <c r="NNK647" s="60"/>
      <c r="NNL647" s="61"/>
      <c r="NNM647" s="104"/>
      <c r="NNN647" s="60"/>
      <c r="NNO647" s="61"/>
      <c r="NNP647" s="104"/>
      <c r="NNQ647" s="60"/>
      <c r="NNR647" s="61"/>
      <c r="NNS647" s="104"/>
      <c r="NNT647" s="60"/>
      <c r="NNU647" s="61"/>
      <c r="NNV647" s="104"/>
      <c r="NNW647" s="60"/>
      <c r="NNX647" s="61"/>
      <c r="NNY647" s="104"/>
      <c r="NNZ647" s="60"/>
      <c r="NOA647" s="61"/>
      <c r="NOB647" s="104"/>
      <c r="NOC647" s="60"/>
      <c r="NOD647" s="61"/>
      <c r="NOE647" s="104"/>
      <c r="NOF647" s="60"/>
      <c r="NOG647" s="61"/>
      <c r="NOH647" s="104"/>
      <c r="NOI647" s="60"/>
      <c r="NOJ647" s="61"/>
      <c r="NOK647" s="104"/>
      <c r="NOL647" s="60"/>
      <c r="NOM647" s="61"/>
      <c r="NON647" s="104"/>
      <c r="NOO647" s="60"/>
      <c r="NOP647" s="61"/>
      <c r="NOQ647" s="104"/>
      <c r="NOR647" s="60"/>
      <c r="NOS647" s="61"/>
      <c r="NOT647" s="104"/>
      <c r="NOU647" s="60"/>
      <c r="NOV647" s="61"/>
      <c r="NOW647" s="104"/>
      <c r="NOX647" s="60"/>
      <c r="NOY647" s="61"/>
      <c r="NOZ647" s="104"/>
      <c r="NPA647" s="60"/>
      <c r="NPB647" s="61"/>
      <c r="NPC647" s="104"/>
      <c r="NPD647" s="60"/>
      <c r="NPE647" s="61"/>
      <c r="NPF647" s="104"/>
      <c r="NPG647" s="60"/>
      <c r="NPH647" s="61"/>
      <c r="NPI647" s="104"/>
      <c r="NPJ647" s="60"/>
      <c r="NPK647" s="61"/>
      <c r="NPL647" s="104"/>
      <c r="NPM647" s="60"/>
      <c r="NPN647" s="61"/>
      <c r="NPO647" s="104"/>
      <c r="NPP647" s="60"/>
      <c r="NPQ647" s="61"/>
      <c r="NPR647" s="104"/>
      <c r="NPS647" s="60"/>
      <c r="NPT647" s="61"/>
      <c r="NPU647" s="104"/>
      <c r="NPV647" s="60"/>
      <c r="NPW647" s="61"/>
      <c r="NPX647" s="104"/>
      <c r="NPY647" s="60"/>
      <c r="NPZ647" s="61"/>
      <c r="NQA647" s="104"/>
      <c r="NQB647" s="60"/>
      <c r="NQC647" s="61"/>
      <c r="NQD647" s="104"/>
      <c r="NQE647" s="60"/>
      <c r="NQF647" s="61"/>
      <c r="NQG647" s="104"/>
      <c r="NQH647" s="60"/>
      <c r="NQI647" s="61"/>
      <c r="NQJ647" s="104"/>
      <c r="NQK647" s="60"/>
      <c r="NQL647" s="61"/>
      <c r="NQM647" s="104"/>
      <c r="NQN647" s="60"/>
      <c r="NQO647" s="61"/>
      <c r="NQP647" s="104"/>
      <c r="NQQ647" s="60"/>
      <c r="NQR647" s="61"/>
      <c r="NQS647" s="104"/>
      <c r="NQT647" s="60"/>
      <c r="NQU647" s="61"/>
      <c r="NQV647" s="104"/>
      <c r="NQW647" s="60"/>
      <c r="NQX647" s="61"/>
      <c r="NQY647" s="104"/>
      <c r="NQZ647" s="60"/>
      <c r="NRA647" s="61"/>
      <c r="NRB647" s="104"/>
      <c r="NRC647" s="60"/>
      <c r="NRD647" s="61"/>
      <c r="NRE647" s="104"/>
      <c r="NRF647" s="60"/>
      <c r="NRG647" s="61"/>
      <c r="NRH647" s="104"/>
      <c r="NRI647" s="60"/>
      <c r="NRJ647" s="61"/>
      <c r="NRK647" s="104"/>
      <c r="NRL647" s="60"/>
      <c r="NRM647" s="61"/>
      <c r="NRN647" s="104"/>
      <c r="NRO647" s="60"/>
      <c r="NRP647" s="61"/>
      <c r="NRQ647" s="104"/>
      <c r="NRR647" s="60"/>
      <c r="NRS647" s="61"/>
      <c r="NRT647" s="104"/>
      <c r="NRU647" s="60"/>
      <c r="NRV647" s="61"/>
      <c r="NRW647" s="104"/>
      <c r="NRX647" s="60"/>
      <c r="NRY647" s="61"/>
      <c r="NRZ647" s="104"/>
      <c r="NSA647" s="60"/>
      <c r="NSB647" s="61"/>
      <c r="NSC647" s="104"/>
      <c r="NSD647" s="60"/>
      <c r="NSE647" s="61"/>
      <c r="NSF647" s="104"/>
      <c r="NSG647" s="60"/>
      <c r="NSH647" s="61"/>
      <c r="NSI647" s="104"/>
      <c r="NSJ647" s="60"/>
      <c r="NSK647" s="61"/>
      <c r="NSL647" s="104"/>
      <c r="NSM647" s="60"/>
      <c r="NSN647" s="61"/>
      <c r="NSO647" s="104"/>
      <c r="NSP647" s="60"/>
      <c r="NSQ647" s="61"/>
      <c r="NSR647" s="104"/>
      <c r="NSS647" s="60"/>
      <c r="NST647" s="61"/>
      <c r="NSU647" s="104"/>
      <c r="NSV647" s="60"/>
      <c r="NSW647" s="61"/>
      <c r="NSX647" s="104"/>
      <c r="NSY647" s="60"/>
      <c r="NSZ647" s="61"/>
      <c r="NTA647" s="104"/>
      <c r="NTB647" s="60"/>
      <c r="NTC647" s="61"/>
      <c r="NTD647" s="104"/>
      <c r="NTE647" s="60"/>
      <c r="NTF647" s="61"/>
      <c r="NTG647" s="104"/>
      <c r="NTH647" s="60"/>
      <c r="NTI647" s="61"/>
      <c r="NTJ647" s="104"/>
      <c r="NTK647" s="60"/>
      <c r="NTL647" s="61"/>
      <c r="NTM647" s="104"/>
      <c r="NTN647" s="60"/>
      <c r="NTO647" s="61"/>
      <c r="NTP647" s="104"/>
      <c r="NTQ647" s="60"/>
      <c r="NTR647" s="61"/>
      <c r="NTS647" s="104"/>
      <c r="NTT647" s="60"/>
      <c r="NTU647" s="61"/>
      <c r="NTV647" s="104"/>
      <c r="NTW647" s="60"/>
      <c r="NTX647" s="61"/>
      <c r="NTY647" s="104"/>
      <c r="NTZ647" s="60"/>
      <c r="NUA647" s="61"/>
      <c r="NUB647" s="104"/>
      <c r="NUC647" s="60"/>
      <c r="NUD647" s="61"/>
      <c r="NUE647" s="104"/>
      <c r="NUF647" s="60"/>
      <c r="NUG647" s="61"/>
      <c r="NUH647" s="104"/>
      <c r="NUI647" s="60"/>
      <c r="NUJ647" s="61"/>
      <c r="NUK647" s="104"/>
      <c r="NUL647" s="60"/>
      <c r="NUM647" s="61"/>
      <c r="NUN647" s="104"/>
      <c r="NUO647" s="60"/>
      <c r="NUP647" s="61"/>
      <c r="NUQ647" s="104"/>
      <c r="NUR647" s="60"/>
      <c r="NUS647" s="61"/>
      <c r="NUT647" s="104"/>
      <c r="NUU647" s="60"/>
      <c r="NUV647" s="61"/>
      <c r="NUW647" s="104"/>
      <c r="NUX647" s="60"/>
      <c r="NUY647" s="61"/>
      <c r="NUZ647" s="104"/>
      <c r="NVA647" s="60"/>
      <c r="NVB647" s="61"/>
      <c r="NVC647" s="104"/>
      <c r="NVD647" s="60"/>
      <c r="NVE647" s="61"/>
      <c r="NVF647" s="104"/>
      <c r="NVG647" s="60"/>
      <c r="NVH647" s="61"/>
      <c r="NVI647" s="104"/>
      <c r="NVJ647" s="60"/>
      <c r="NVK647" s="61"/>
      <c r="NVL647" s="104"/>
      <c r="NVM647" s="60"/>
      <c r="NVN647" s="61"/>
      <c r="NVO647" s="104"/>
      <c r="NVP647" s="60"/>
      <c r="NVQ647" s="61"/>
      <c r="NVR647" s="104"/>
      <c r="NVS647" s="60"/>
      <c r="NVT647" s="61"/>
      <c r="NVU647" s="104"/>
      <c r="NVV647" s="60"/>
      <c r="NVW647" s="61"/>
      <c r="NVX647" s="104"/>
      <c r="NVY647" s="60"/>
      <c r="NVZ647" s="61"/>
      <c r="NWA647" s="104"/>
      <c r="NWB647" s="60"/>
      <c r="NWC647" s="61"/>
      <c r="NWD647" s="104"/>
      <c r="NWE647" s="60"/>
      <c r="NWF647" s="61"/>
      <c r="NWG647" s="104"/>
      <c r="NWH647" s="60"/>
      <c r="NWI647" s="61"/>
      <c r="NWJ647" s="104"/>
      <c r="NWK647" s="60"/>
      <c r="NWL647" s="61"/>
      <c r="NWM647" s="104"/>
      <c r="NWN647" s="60"/>
      <c r="NWO647" s="61"/>
      <c r="NWP647" s="104"/>
      <c r="NWQ647" s="60"/>
      <c r="NWR647" s="61"/>
      <c r="NWS647" s="104"/>
      <c r="NWT647" s="60"/>
      <c r="NWU647" s="61"/>
      <c r="NWV647" s="104"/>
      <c r="NWW647" s="60"/>
      <c r="NWX647" s="61"/>
      <c r="NWY647" s="104"/>
      <c r="NWZ647" s="60"/>
      <c r="NXA647" s="61"/>
      <c r="NXB647" s="104"/>
      <c r="NXC647" s="60"/>
      <c r="NXD647" s="61"/>
      <c r="NXE647" s="104"/>
      <c r="NXF647" s="60"/>
      <c r="NXG647" s="61"/>
      <c r="NXH647" s="104"/>
      <c r="NXI647" s="60"/>
      <c r="NXJ647" s="61"/>
      <c r="NXK647" s="104"/>
      <c r="NXL647" s="60"/>
      <c r="NXM647" s="61"/>
      <c r="NXN647" s="104"/>
      <c r="NXO647" s="60"/>
      <c r="NXP647" s="61"/>
      <c r="NXQ647" s="104"/>
      <c r="NXR647" s="60"/>
      <c r="NXS647" s="61"/>
      <c r="NXT647" s="104"/>
      <c r="NXU647" s="60"/>
      <c r="NXV647" s="61"/>
      <c r="NXW647" s="104"/>
      <c r="NXX647" s="60"/>
      <c r="NXY647" s="61"/>
      <c r="NXZ647" s="104"/>
      <c r="NYA647" s="60"/>
      <c r="NYB647" s="61"/>
      <c r="NYC647" s="104"/>
      <c r="NYD647" s="60"/>
      <c r="NYE647" s="61"/>
      <c r="NYF647" s="104"/>
      <c r="NYG647" s="60"/>
      <c r="NYH647" s="61"/>
      <c r="NYI647" s="104"/>
      <c r="NYJ647" s="60"/>
      <c r="NYK647" s="61"/>
      <c r="NYL647" s="104"/>
      <c r="NYM647" s="60"/>
      <c r="NYN647" s="61"/>
      <c r="NYO647" s="104"/>
      <c r="NYP647" s="60"/>
      <c r="NYQ647" s="61"/>
      <c r="NYR647" s="104"/>
      <c r="NYS647" s="60"/>
      <c r="NYT647" s="61"/>
      <c r="NYU647" s="104"/>
      <c r="NYV647" s="60"/>
      <c r="NYW647" s="61"/>
      <c r="NYX647" s="104"/>
      <c r="NYY647" s="60"/>
      <c r="NYZ647" s="61"/>
      <c r="NZA647" s="104"/>
      <c r="NZB647" s="60"/>
      <c r="NZC647" s="61"/>
      <c r="NZD647" s="104"/>
      <c r="NZE647" s="60"/>
      <c r="NZF647" s="61"/>
      <c r="NZG647" s="104"/>
      <c r="NZH647" s="60"/>
      <c r="NZI647" s="61"/>
      <c r="NZJ647" s="104"/>
      <c r="NZK647" s="60"/>
      <c r="NZL647" s="61"/>
      <c r="NZM647" s="104"/>
      <c r="NZN647" s="60"/>
      <c r="NZO647" s="61"/>
      <c r="NZP647" s="104"/>
      <c r="NZQ647" s="60"/>
      <c r="NZR647" s="61"/>
      <c r="NZS647" s="104"/>
      <c r="NZT647" s="60"/>
      <c r="NZU647" s="61"/>
      <c r="NZV647" s="104"/>
      <c r="NZW647" s="60"/>
      <c r="NZX647" s="61"/>
      <c r="NZY647" s="104"/>
      <c r="NZZ647" s="60"/>
      <c r="OAA647" s="61"/>
      <c r="OAB647" s="104"/>
      <c r="OAC647" s="60"/>
      <c r="OAD647" s="61"/>
      <c r="OAE647" s="104"/>
      <c r="OAF647" s="60"/>
      <c r="OAG647" s="61"/>
      <c r="OAH647" s="104"/>
      <c r="OAI647" s="60"/>
      <c r="OAJ647" s="61"/>
      <c r="OAK647" s="104"/>
      <c r="OAL647" s="60"/>
      <c r="OAM647" s="61"/>
      <c r="OAN647" s="104"/>
      <c r="OAO647" s="60"/>
      <c r="OAP647" s="61"/>
      <c r="OAQ647" s="104"/>
      <c r="OAR647" s="60"/>
      <c r="OAS647" s="61"/>
      <c r="OAT647" s="104"/>
      <c r="OAU647" s="60"/>
      <c r="OAV647" s="61"/>
      <c r="OAW647" s="104"/>
      <c r="OAX647" s="60"/>
      <c r="OAY647" s="61"/>
      <c r="OAZ647" s="104"/>
      <c r="OBA647" s="60"/>
      <c r="OBB647" s="61"/>
      <c r="OBC647" s="104"/>
      <c r="OBD647" s="60"/>
      <c r="OBE647" s="61"/>
      <c r="OBF647" s="104"/>
      <c r="OBG647" s="60"/>
      <c r="OBH647" s="61"/>
      <c r="OBI647" s="104"/>
      <c r="OBJ647" s="60"/>
      <c r="OBK647" s="61"/>
      <c r="OBL647" s="104"/>
      <c r="OBM647" s="60"/>
      <c r="OBN647" s="61"/>
      <c r="OBO647" s="104"/>
      <c r="OBP647" s="60"/>
      <c r="OBQ647" s="61"/>
      <c r="OBR647" s="104"/>
      <c r="OBS647" s="60"/>
      <c r="OBT647" s="61"/>
      <c r="OBU647" s="104"/>
      <c r="OBV647" s="60"/>
      <c r="OBW647" s="61"/>
      <c r="OBX647" s="104"/>
      <c r="OBY647" s="60"/>
      <c r="OBZ647" s="61"/>
      <c r="OCA647" s="104"/>
      <c r="OCB647" s="60"/>
      <c r="OCC647" s="61"/>
      <c r="OCD647" s="104"/>
      <c r="OCE647" s="60"/>
      <c r="OCF647" s="61"/>
      <c r="OCG647" s="104"/>
      <c r="OCH647" s="60"/>
      <c r="OCI647" s="61"/>
      <c r="OCJ647" s="104"/>
      <c r="OCK647" s="60"/>
      <c r="OCL647" s="61"/>
      <c r="OCM647" s="104"/>
      <c r="OCN647" s="60"/>
      <c r="OCO647" s="61"/>
      <c r="OCP647" s="104"/>
      <c r="OCQ647" s="60"/>
      <c r="OCR647" s="61"/>
      <c r="OCS647" s="104"/>
      <c r="OCT647" s="60"/>
      <c r="OCU647" s="61"/>
      <c r="OCV647" s="104"/>
      <c r="OCW647" s="60"/>
      <c r="OCX647" s="61"/>
      <c r="OCY647" s="104"/>
      <c r="OCZ647" s="60"/>
      <c r="ODA647" s="61"/>
      <c r="ODB647" s="104"/>
      <c r="ODC647" s="60"/>
      <c r="ODD647" s="61"/>
      <c r="ODE647" s="104"/>
      <c r="ODF647" s="60"/>
      <c r="ODG647" s="61"/>
      <c r="ODH647" s="104"/>
      <c r="ODI647" s="60"/>
      <c r="ODJ647" s="61"/>
      <c r="ODK647" s="104"/>
      <c r="ODL647" s="60"/>
      <c r="ODM647" s="61"/>
      <c r="ODN647" s="104"/>
      <c r="ODO647" s="60"/>
      <c r="ODP647" s="61"/>
      <c r="ODQ647" s="104"/>
      <c r="ODR647" s="60"/>
      <c r="ODS647" s="61"/>
      <c r="ODT647" s="104"/>
      <c r="ODU647" s="60"/>
      <c r="ODV647" s="61"/>
      <c r="ODW647" s="104"/>
      <c r="ODX647" s="60"/>
      <c r="ODY647" s="61"/>
      <c r="ODZ647" s="104"/>
      <c r="OEA647" s="60"/>
      <c r="OEB647" s="61"/>
      <c r="OEC647" s="104"/>
      <c r="OED647" s="60"/>
      <c r="OEE647" s="61"/>
      <c r="OEF647" s="104"/>
      <c r="OEG647" s="60"/>
      <c r="OEH647" s="61"/>
      <c r="OEI647" s="104"/>
      <c r="OEJ647" s="60"/>
      <c r="OEK647" s="61"/>
      <c r="OEL647" s="104"/>
      <c r="OEM647" s="60"/>
      <c r="OEN647" s="61"/>
      <c r="OEO647" s="104"/>
      <c r="OEP647" s="60"/>
      <c r="OEQ647" s="61"/>
      <c r="OER647" s="104"/>
      <c r="OES647" s="60"/>
      <c r="OET647" s="61"/>
      <c r="OEU647" s="104"/>
      <c r="OEV647" s="60"/>
      <c r="OEW647" s="61"/>
      <c r="OEX647" s="104"/>
      <c r="OEY647" s="60"/>
      <c r="OEZ647" s="61"/>
      <c r="OFA647" s="104"/>
      <c r="OFB647" s="60"/>
      <c r="OFC647" s="61"/>
      <c r="OFD647" s="104"/>
      <c r="OFE647" s="60"/>
      <c r="OFF647" s="61"/>
      <c r="OFG647" s="104"/>
      <c r="OFH647" s="60"/>
      <c r="OFI647" s="61"/>
      <c r="OFJ647" s="104"/>
      <c r="OFK647" s="60"/>
      <c r="OFL647" s="61"/>
      <c r="OFM647" s="104"/>
      <c r="OFN647" s="60"/>
      <c r="OFO647" s="61"/>
      <c r="OFP647" s="104"/>
      <c r="OFQ647" s="60"/>
      <c r="OFR647" s="61"/>
      <c r="OFS647" s="104"/>
      <c r="OFT647" s="60"/>
      <c r="OFU647" s="61"/>
      <c r="OFV647" s="104"/>
      <c r="OFW647" s="60"/>
      <c r="OFX647" s="61"/>
      <c r="OFY647" s="104"/>
      <c r="OFZ647" s="60"/>
      <c r="OGA647" s="61"/>
      <c r="OGB647" s="104"/>
      <c r="OGC647" s="60"/>
      <c r="OGD647" s="61"/>
      <c r="OGE647" s="104"/>
      <c r="OGF647" s="60"/>
      <c r="OGG647" s="61"/>
      <c r="OGH647" s="104"/>
      <c r="OGI647" s="60"/>
      <c r="OGJ647" s="61"/>
      <c r="OGK647" s="104"/>
      <c r="OGL647" s="60"/>
      <c r="OGM647" s="61"/>
      <c r="OGN647" s="104"/>
      <c r="OGO647" s="60"/>
      <c r="OGP647" s="61"/>
      <c r="OGQ647" s="104"/>
      <c r="OGR647" s="60"/>
      <c r="OGS647" s="61"/>
      <c r="OGT647" s="104"/>
      <c r="OGU647" s="60"/>
      <c r="OGV647" s="61"/>
      <c r="OGW647" s="104"/>
      <c r="OGX647" s="60"/>
      <c r="OGY647" s="61"/>
      <c r="OGZ647" s="104"/>
      <c r="OHA647" s="60"/>
      <c r="OHB647" s="61"/>
      <c r="OHC647" s="104"/>
      <c r="OHD647" s="60"/>
      <c r="OHE647" s="61"/>
      <c r="OHF647" s="104"/>
      <c r="OHG647" s="60"/>
      <c r="OHH647" s="61"/>
      <c r="OHI647" s="104"/>
      <c r="OHJ647" s="60"/>
      <c r="OHK647" s="61"/>
      <c r="OHL647" s="104"/>
      <c r="OHM647" s="60"/>
      <c r="OHN647" s="61"/>
      <c r="OHO647" s="104"/>
      <c r="OHP647" s="60"/>
      <c r="OHQ647" s="61"/>
      <c r="OHR647" s="104"/>
      <c r="OHS647" s="60"/>
      <c r="OHT647" s="61"/>
      <c r="OHU647" s="104"/>
      <c r="OHV647" s="60"/>
      <c r="OHW647" s="61"/>
      <c r="OHX647" s="104"/>
      <c r="OHY647" s="60"/>
      <c r="OHZ647" s="61"/>
      <c r="OIA647" s="104"/>
      <c r="OIB647" s="60"/>
      <c r="OIC647" s="61"/>
      <c r="OID647" s="104"/>
      <c r="OIE647" s="60"/>
      <c r="OIF647" s="61"/>
      <c r="OIG647" s="104"/>
      <c r="OIH647" s="60"/>
      <c r="OII647" s="61"/>
      <c r="OIJ647" s="104"/>
      <c r="OIK647" s="60"/>
      <c r="OIL647" s="61"/>
      <c r="OIM647" s="104"/>
      <c r="OIN647" s="60"/>
      <c r="OIO647" s="61"/>
      <c r="OIP647" s="104"/>
      <c r="OIQ647" s="60"/>
      <c r="OIR647" s="61"/>
      <c r="OIS647" s="104"/>
      <c r="OIT647" s="60"/>
      <c r="OIU647" s="61"/>
      <c r="OIV647" s="104"/>
      <c r="OIW647" s="60"/>
      <c r="OIX647" s="61"/>
      <c r="OIY647" s="104"/>
      <c r="OIZ647" s="60"/>
      <c r="OJA647" s="61"/>
      <c r="OJB647" s="104"/>
      <c r="OJC647" s="60"/>
      <c r="OJD647" s="61"/>
      <c r="OJE647" s="104"/>
      <c r="OJF647" s="60"/>
      <c r="OJG647" s="61"/>
      <c r="OJH647" s="104"/>
      <c r="OJI647" s="60"/>
      <c r="OJJ647" s="61"/>
      <c r="OJK647" s="104"/>
      <c r="OJL647" s="60"/>
      <c r="OJM647" s="61"/>
      <c r="OJN647" s="104"/>
      <c r="OJO647" s="60"/>
      <c r="OJP647" s="61"/>
      <c r="OJQ647" s="104"/>
      <c r="OJR647" s="60"/>
      <c r="OJS647" s="61"/>
      <c r="OJT647" s="104"/>
      <c r="OJU647" s="60"/>
      <c r="OJV647" s="61"/>
      <c r="OJW647" s="104"/>
      <c r="OJX647" s="60"/>
      <c r="OJY647" s="61"/>
      <c r="OJZ647" s="104"/>
      <c r="OKA647" s="60"/>
      <c r="OKB647" s="61"/>
      <c r="OKC647" s="104"/>
      <c r="OKD647" s="60"/>
      <c r="OKE647" s="61"/>
      <c r="OKF647" s="104"/>
      <c r="OKG647" s="60"/>
      <c r="OKH647" s="61"/>
      <c r="OKI647" s="104"/>
      <c r="OKJ647" s="60"/>
      <c r="OKK647" s="61"/>
      <c r="OKL647" s="104"/>
      <c r="OKM647" s="60"/>
      <c r="OKN647" s="61"/>
      <c r="OKO647" s="104"/>
      <c r="OKP647" s="60"/>
      <c r="OKQ647" s="61"/>
      <c r="OKR647" s="104"/>
      <c r="OKS647" s="60"/>
      <c r="OKT647" s="61"/>
      <c r="OKU647" s="104"/>
      <c r="OKV647" s="60"/>
      <c r="OKW647" s="61"/>
      <c r="OKX647" s="104"/>
      <c r="OKY647" s="60"/>
      <c r="OKZ647" s="61"/>
      <c r="OLA647" s="104"/>
      <c r="OLB647" s="60"/>
      <c r="OLC647" s="61"/>
      <c r="OLD647" s="104"/>
      <c r="OLE647" s="60"/>
      <c r="OLF647" s="61"/>
      <c r="OLG647" s="104"/>
      <c r="OLH647" s="60"/>
      <c r="OLI647" s="61"/>
      <c r="OLJ647" s="104"/>
      <c r="OLK647" s="60"/>
      <c r="OLL647" s="61"/>
      <c r="OLM647" s="104"/>
      <c r="OLN647" s="60"/>
      <c r="OLO647" s="61"/>
      <c r="OLP647" s="104"/>
      <c r="OLQ647" s="60"/>
      <c r="OLR647" s="61"/>
      <c r="OLS647" s="104"/>
      <c r="OLT647" s="60"/>
      <c r="OLU647" s="61"/>
      <c r="OLV647" s="104"/>
      <c r="OLW647" s="60"/>
      <c r="OLX647" s="61"/>
      <c r="OLY647" s="104"/>
      <c r="OLZ647" s="60"/>
      <c r="OMA647" s="61"/>
      <c r="OMB647" s="104"/>
      <c r="OMC647" s="60"/>
      <c r="OMD647" s="61"/>
      <c r="OME647" s="104"/>
      <c r="OMF647" s="60"/>
      <c r="OMG647" s="61"/>
      <c r="OMH647" s="104"/>
      <c r="OMI647" s="60"/>
      <c r="OMJ647" s="61"/>
      <c r="OMK647" s="104"/>
      <c r="OML647" s="60"/>
      <c r="OMM647" s="61"/>
      <c r="OMN647" s="104"/>
      <c r="OMO647" s="60"/>
      <c r="OMP647" s="61"/>
      <c r="OMQ647" s="104"/>
      <c r="OMR647" s="60"/>
      <c r="OMS647" s="61"/>
      <c r="OMT647" s="104"/>
      <c r="OMU647" s="60"/>
      <c r="OMV647" s="61"/>
      <c r="OMW647" s="104"/>
      <c r="OMX647" s="60"/>
      <c r="OMY647" s="61"/>
      <c r="OMZ647" s="104"/>
      <c r="ONA647" s="60"/>
      <c r="ONB647" s="61"/>
      <c r="ONC647" s="104"/>
      <c r="OND647" s="60"/>
      <c r="ONE647" s="61"/>
      <c r="ONF647" s="104"/>
      <c r="ONG647" s="60"/>
      <c r="ONH647" s="61"/>
      <c r="ONI647" s="104"/>
      <c r="ONJ647" s="60"/>
      <c r="ONK647" s="61"/>
      <c r="ONL647" s="104"/>
      <c r="ONM647" s="60"/>
      <c r="ONN647" s="61"/>
      <c r="ONO647" s="104"/>
      <c r="ONP647" s="60"/>
      <c r="ONQ647" s="61"/>
      <c r="ONR647" s="104"/>
      <c r="ONS647" s="60"/>
      <c r="ONT647" s="61"/>
      <c r="ONU647" s="104"/>
      <c r="ONV647" s="60"/>
      <c r="ONW647" s="61"/>
      <c r="ONX647" s="104"/>
      <c r="ONY647" s="60"/>
      <c r="ONZ647" s="61"/>
      <c r="OOA647" s="104"/>
      <c r="OOB647" s="60"/>
      <c r="OOC647" s="61"/>
      <c r="OOD647" s="104"/>
      <c r="OOE647" s="60"/>
      <c r="OOF647" s="61"/>
      <c r="OOG647" s="104"/>
      <c r="OOH647" s="60"/>
      <c r="OOI647" s="61"/>
      <c r="OOJ647" s="104"/>
      <c r="OOK647" s="60"/>
      <c r="OOL647" s="61"/>
      <c r="OOM647" s="104"/>
      <c r="OON647" s="60"/>
      <c r="OOO647" s="61"/>
      <c r="OOP647" s="104"/>
      <c r="OOQ647" s="60"/>
      <c r="OOR647" s="61"/>
      <c r="OOS647" s="104"/>
      <c r="OOT647" s="60"/>
      <c r="OOU647" s="61"/>
      <c r="OOV647" s="104"/>
      <c r="OOW647" s="60"/>
      <c r="OOX647" s="61"/>
      <c r="OOY647" s="104"/>
      <c r="OOZ647" s="60"/>
      <c r="OPA647" s="61"/>
      <c r="OPB647" s="104"/>
      <c r="OPC647" s="60"/>
      <c r="OPD647" s="61"/>
      <c r="OPE647" s="104"/>
      <c r="OPF647" s="60"/>
      <c r="OPG647" s="61"/>
      <c r="OPH647" s="104"/>
      <c r="OPI647" s="60"/>
      <c r="OPJ647" s="61"/>
      <c r="OPK647" s="104"/>
      <c r="OPL647" s="60"/>
      <c r="OPM647" s="61"/>
      <c r="OPN647" s="104"/>
      <c r="OPO647" s="60"/>
      <c r="OPP647" s="61"/>
      <c r="OPQ647" s="104"/>
      <c r="OPR647" s="60"/>
      <c r="OPS647" s="61"/>
      <c r="OPT647" s="104"/>
      <c r="OPU647" s="60"/>
      <c r="OPV647" s="61"/>
      <c r="OPW647" s="104"/>
      <c r="OPX647" s="60"/>
      <c r="OPY647" s="61"/>
      <c r="OPZ647" s="104"/>
      <c r="OQA647" s="60"/>
      <c r="OQB647" s="61"/>
      <c r="OQC647" s="104"/>
      <c r="OQD647" s="60"/>
      <c r="OQE647" s="61"/>
      <c r="OQF647" s="104"/>
      <c r="OQG647" s="60"/>
      <c r="OQH647" s="61"/>
      <c r="OQI647" s="104"/>
      <c r="OQJ647" s="60"/>
      <c r="OQK647" s="61"/>
      <c r="OQL647" s="104"/>
      <c r="OQM647" s="60"/>
      <c r="OQN647" s="61"/>
      <c r="OQO647" s="104"/>
      <c r="OQP647" s="60"/>
      <c r="OQQ647" s="61"/>
      <c r="OQR647" s="104"/>
      <c r="OQS647" s="60"/>
      <c r="OQT647" s="61"/>
      <c r="OQU647" s="104"/>
      <c r="OQV647" s="60"/>
      <c r="OQW647" s="61"/>
      <c r="OQX647" s="104"/>
      <c r="OQY647" s="60"/>
      <c r="OQZ647" s="61"/>
      <c r="ORA647" s="104"/>
      <c r="ORB647" s="60"/>
      <c r="ORC647" s="61"/>
      <c r="ORD647" s="104"/>
      <c r="ORE647" s="60"/>
      <c r="ORF647" s="61"/>
      <c r="ORG647" s="104"/>
      <c r="ORH647" s="60"/>
      <c r="ORI647" s="61"/>
      <c r="ORJ647" s="104"/>
      <c r="ORK647" s="60"/>
      <c r="ORL647" s="61"/>
      <c r="ORM647" s="104"/>
      <c r="ORN647" s="60"/>
      <c r="ORO647" s="61"/>
      <c r="ORP647" s="104"/>
      <c r="ORQ647" s="60"/>
      <c r="ORR647" s="61"/>
      <c r="ORS647" s="104"/>
      <c r="ORT647" s="60"/>
      <c r="ORU647" s="61"/>
      <c r="ORV647" s="104"/>
      <c r="ORW647" s="60"/>
      <c r="ORX647" s="61"/>
      <c r="ORY647" s="104"/>
      <c r="ORZ647" s="60"/>
      <c r="OSA647" s="61"/>
      <c r="OSB647" s="104"/>
      <c r="OSC647" s="60"/>
      <c r="OSD647" s="61"/>
      <c r="OSE647" s="104"/>
      <c r="OSF647" s="60"/>
      <c r="OSG647" s="61"/>
      <c r="OSH647" s="104"/>
      <c r="OSI647" s="60"/>
      <c r="OSJ647" s="61"/>
      <c r="OSK647" s="104"/>
      <c r="OSL647" s="60"/>
      <c r="OSM647" s="61"/>
      <c r="OSN647" s="104"/>
      <c r="OSO647" s="60"/>
      <c r="OSP647" s="61"/>
      <c r="OSQ647" s="104"/>
      <c r="OSR647" s="60"/>
      <c r="OSS647" s="61"/>
      <c r="OST647" s="104"/>
      <c r="OSU647" s="60"/>
      <c r="OSV647" s="61"/>
      <c r="OSW647" s="104"/>
      <c r="OSX647" s="60"/>
      <c r="OSY647" s="61"/>
      <c r="OSZ647" s="104"/>
      <c r="OTA647" s="60"/>
      <c r="OTB647" s="61"/>
      <c r="OTC647" s="104"/>
      <c r="OTD647" s="60"/>
      <c r="OTE647" s="61"/>
      <c r="OTF647" s="104"/>
      <c r="OTG647" s="60"/>
      <c r="OTH647" s="61"/>
      <c r="OTI647" s="104"/>
      <c r="OTJ647" s="60"/>
      <c r="OTK647" s="61"/>
      <c r="OTL647" s="104"/>
      <c r="OTM647" s="60"/>
      <c r="OTN647" s="61"/>
      <c r="OTO647" s="104"/>
      <c r="OTP647" s="60"/>
      <c r="OTQ647" s="61"/>
      <c r="OTR647" s="104"/>
      <c r="OTS647" s="60"/>
      <c r="OTT647" s="61"/>
      <c r="OTU647" s="104"/>
      <c r="OTV647" s="60"/>
      <c r="OTW647" s="61"/>
      <c r="OTX647" s="104"/>
      <c r="OTY647" s="60"/>
      <c r="OTZ647" s="61"/>
      <c r="OUA647" s="104"/>
      <c r="OUB647" s="60"/>
      <c r="OUC647" s="61"/>
      <c r="OUD647" s="104"/>
      <c r="OUE647" s="60"/>
      <c r="OUF647" s="61"/>
      <c r="OUG647" s="104"/>
      <c r="OUH647" s="60"/>
      <c r="OUI647" s="61"/>
      <c r="OUJ647" s="104"/>
      <c r="OUK647" s="60"/>
      <c r="OUL647" s="61"/>
      <c r="OUM647" s="104"/>
      <c r="OUN647" s="60"/>
      <c r="OUO647" s="61"/>
      <c r="OUP647" s="104"/>
      <c r="OUQ647" s="60"/>
      <c r="OUR647" s="61"/>
      <c r="OUS647" s="104"/>
      <c r="OUT647" s="60"/>
      <c r="OUU647" s="61"/>
      <c r="OUV647" s="104"/>
      <c r="OUW647" s="60"/>
      <c r="OUX647" s="61"/>
      <c r="OUY647" s="104"/>
      <c r="OUZ647" s="60"/>
      <c r="OVA647" s="61"/>
      <c r="OVB647" s="104"/>
      <c r="OVC647" s="60"/>
      <c r="OVD647" s="61"/>
      <c r="OVE647" s="104"/>
      <c r="OVF647" s="60"/>
      <c r="OVG647" s="61"/>
      <c r="OVH647" s="104"/>
      <c r="OVI647" s="60"/>
      <c r="OVJ647" s="61"/>
      <c r="OVK647" s="104"/>
      <c r="OVL647" s="60"/>
      <c r="OVM647" s="61"/>
      <c r="OVN647" s="104"/>
      <c r="OVO647" s="60"/>
      <c r="OVP647" s="61"/>
      <c r="OVQ647" s="104"/>
      <c r="OVR647" s="60"/>
      <c r="OVS647" s="61"/>
      <c r="OVT647" s="104"/>
      <c r="OVU647" s="60"/>
      <c r="OVV647" s="61"/>
      <c r="OVW647" s="104"/>
      <c r="OVX647" s="60"/>
      <c r="OVY647" s="61"/>
      <c r="OVZ647" s="104"/>
      <c r="OWA647" s="60"/>
      <c r="OWB647" s="61"/>
      <c r="OWC647" s="104"/>
      <c r="OWD647" s="60"/>
      <c r="OWE647" s="61"/>
      <c r="OWF647" s="104"/>
      <c r="OWG647" s="60"/>
      <c r="OWH647" s="61"/>
      <c r="OWI647" s="104"/>
      <c r="OWJ647" s="60"/>
      <c r="OWK647" s="61"/>
      <c r="OWL647" s="104"/>
      <c r="OWM647" s="60"/>
      <c r="OWN647" s="61"/>
      <c r="OWO647" s="104"/>
      <c r="OWP647" s="60"/>
      <c r="OWQ647" s="61"/>
      <c r="OWR647" s="104"/>
      <c r="OWS647" s="60"/>
      <c r="OWT647" s="61"/>
      <c r="OWU647" s="104"/>
      <c r="OWV647" s="60"/>
      <c r="OWW647" s="61"/>
      <c r="OWX647" s="104"/>
      <c r="OWY647" s="60"/>
      <c r="OWZ647" s="61"/>
      <c r="OXA647" s="104"/>
      <c r="OXB647" s="60"/>
      <c r="OXC647" s="61"/>
      <c r="OXD647" s="104"/>
      <c r="OXE647" s="60"/>
      <c r="OXF647" s="61"/>
      <c r="OXG647" s="104"/>
      <c r="OXH647" s="60"/>
      <c r="OXI647" s="61"/>
      <c r="OXJ647" s="104"/>
      <c r="OXK647" s="60"/>
      <c r="OXL647" s="61"/>
      <c r="OXM647" s="104"/>
      <c r="OXN647" s="60"/>
      <c r="OXO647" s="61"/>
      <c r="OXP647" s="104"/>
      <c r="OXQ647" s="60"/>
      <c r="OXR647" s="61"/>
      <c r="OXS647" s="104"/>
      <c r="OXT647" s="60"/>
      <c r="OXU647" s="61"/>
      <c r="OXV647" s="104"/>
      <c r="OXW647" s="60"/>
      <c r="OXX647" s="61"/>
      <c r="OXY647" s="104"/>
      <c r="OXZ647" s="60"/>
      <c r="OYA647" s="61"/>
      <c r="OYB647" s="104"/>
      <c r="OYC647" s="60"/>
      <c r="OYD647" s="61"/>
      <c r="OYE647" s="104"/>
      <c r="OYF647" s="60"/>
      <c r="OYG647" s="61"/>
      <c r="OYH647" s="104"/>
      <c r="OYI647" s="60"/>
      <c r="OYJ647" s="61"/>
      <c r="OYK647" s="104"/>
      <c r="OYL647" s="60"/>
      <c r="OYM647" s="61"/>
      <c r="OYN647" s="104"/>
      <c r="OYO647" s="60"/>
      <c r="OYP647" s="61"/>
      <c r="OYQ647" s="104"/>
      <c r="OYR647" s="60"/>
      <c r="OYS647" s="61"/>
      <c r="OYT647" s="104"/>
      <c r="OYU647" s="60"/>
      <c r="OYV647" s="61"/>
      <c r="OYW647" s="104"/>
      <c r="OYX647" s="60"/>
      <c r="OYY647" s="61"/>
      <c r="OYZ647" s="104"/>
      <c r="OZA647" s="60"/>
      <c r="OZB647" s="61"/>
      <c r="OZC647" s="104"/>
      <c r="OZD647" s="60"/>
      <c r="OZE647" s="61"/>
      <c r="OZF647" s="104"/>
      <c r="OZG647" s="60"/>
      <c r="OZH647" s="61"/>
      <c r="OZI647" s="104"/>
      <c r="OZJ647" s="60"/>
      <c r="OZK647" s="61"/>
      <c r="OZL647" s="104"/>
      <c r="OZM647" s="60"/>
      <c r="OZN647" s="61"/>
      <c r="OZO647" s="104"/>
      <c r="OZP647" s="60"/>
      <c r="OZQ647" s="61"/>
      <c r="OZR647" s="104"/>
      <c r="OZS647" s="60"/>
      <c r="OZT647" s="61"/>
      <c r="OZU647" s="104"/>
      <c r="OZV647" s="60"/>
      <c r="OZW647" s="61"/>
      <c r="OZX647" s="104"/>
      <c r="OZY647" s="60"/>
      <c r="OZZ647" s="61"/>
      <c r="PAA647" s="104"/>
      <c r="PAB647" s="60"/>
      <c r="PAC647" s="61"/>
      <c r="PAD647" s="104"/>
      <c r="PAE647" s="60"/>
      <c r="PAF647" s="61"/>
      <c r="PAG647" s="104"/>
      <c r="PAH647" s="60"/>
      <c r="PAI647" s="61"/>
      <c r="PAJ647" s="104"/>
      <c r="PAK647" s="60"/>
      <c r="PAL647" s="61"/>
      <c r="PAM647" s="104"/>
      <c r="PAN647" s="60"/>
      <c r="PAO647" s="61"/>
      <c r="PAP647" s="104"/>
      <c r="PAQ647" s="60"/>
      <c r="PAR647" s="61"/>
      <c r="PAS647" s="104"/>
      <c r="PAT647" s="60"/>
      <c r="PAU647" s="61"/>
      <c r="PAV647" s="104"/>
      <c r="PAW647" s="60"/>
      <c r="PAX647" s="61"/>
      <c r="PAY647" s="104"/>
      <c r="PAZ647" s="60"/>
      <c r="PBA647" s="61"/>
      <c r="PBB647" s="104"/>
      <c r="PBC647" s="60"/>
      <c r="PBD647" s="61"/>
      <c r="PBE647" s="104"/>
      <c r="PBF647" s="60"/>
      <c r="PBG647" s="61"/>
      <c r="PBH647" s="104"/>
      <c r="PBI647" s="60"/>
      <c r="PBJ647" s="61"/>
      <c r="PBK647" s="104"/>
      <c r="PBL647" s="60"/>
      <c r="PBM647" s="61"/>
      <c r="PBN647" s="104"/>
      <c r="PBO647" s="60"/>
      <c r="PBP647" s="61"/>
      <c r="PBQ647" s="104"/>
      <c r="PBR647" s="60"/>
      <c r="PBS647" s="61"/>
      <c r="PBT647" s="104"/>
      <c r="PBU647" s="60"/>
      <c r="PBV647" s="61"/>
      <c r="PBW647" s="104"/>
      <c r="PBX647" s="60"/>
      <c r="PBY647" s="61"/>
      <c r="PBZ647" s="104"/>
      <c r="PCA647" s="60"/>
      <c r="PCB647" s="61"/>
      <c r="PCC647" s="104"/>
      <c r="PCD647" s="60"/>
      <c r="PCE647" s="61"/>
      <c r="PCF647" s="104"/>
      <c r="PCG647" s="60"/>
      <c r="PCH647" s="61"/>
      <c r="PCI647" s="104"/>
      <c r="PCJ647" s="60"/>
      <c r="PCK647" s="61"/>
      <c r="PCL647" s="104"/>
      <c r="PCM647" s="60"/>
      <c r="PCN647" s="61"/>
      <c r="PCO647" s="104"/>
      <c r="PCP647" s="60"/>
      <c r="PCQ647" s="61"/>
      <c r="PCR647" s="104"/>
      <c r="PCS647" s="60"/>
      <c r="PCT647" s="61"/>
      <c r="PCU647" s="104"/>
      <c r="PCV647" s="60"/>
      <c r="PCW647" s="61"/>
      <c r="PCX647" s="104"/>
      <c r="PCY647" s="60"/>
      <c r="PCZ647" s="61"/>
      <c r="PDA647" s="104"/>
      <c r="PDB647" s="60"/>
      <c r="PDC647" s="61"/>
      <c r="PDD647" s="104"/>
      <c r="PDE647" s="60"/>
      <c r="PDF647" s="61"/>
      <c r="PDG647" s="104"/>
      <c r="PDH647" s="60"/>
      <c r="PDI647" s="61"/>
      <c r="PDJ647" s="104"/>
      <c r="PDK647" s="60"/>
      <c r="PDL647" s="61"/>
      <c r="PDM647" s="104"/>
      <c r="PDN647" s="60"/>
      <c r="PDO647" s="61"/>
      <c r="PDP647" s="104"/>
      <c r="PDQ647" s="60"/>
      <c r="PDR647" s="61"/>
      <c r="PDS647" s="104"/>
      <c r="PDT647" s="60"/>
      <c r="PDU647" s="61"/>
      <c r="PDV647" s="104"/>
      <c r="PDW647" s="60"/>
      <c r="PDX647" s="61"/>
      <c r="PDY647" s="104"/>
      <c r="PDZ647" s="60"/>
      <c r="PEA647" s="61"/>
      <c r="PEB647" s="104"/>
      <c r="PEC647" s="60"/>
      <c r="PED647" s="61"/>
      <c r="PEE647" s="104"/>
      <c r="PEF647" s="60"/>
      <c r="PEG647" s="61"/>
      <c r="PEH647" s="104"/>
      <c r="PEI647" s="60"/>
      <c r="PEJ647" s="61"/>
      <c r="PEK647" s="104"/>
      <c r="PEL647" s="60"/>
      <c r="PEM647" s="61"/>
      <c r="PEN647" s="104"/>
      <c r="PEO647" s="60"/>
      <c r="PEP647" s="61"/>
      <c r="PEQ647" s="104"/>
      <c r="PER647" s="60"/>
      <c r="PES647" s="61"/>
      <c r="PET647" s="104"/>
      <c r="PEU647" s="60"/>
      <c r="PEV647" s="61"/>
      <c r="PEW647" s="104"/>
      <c r="PEX647" s="60"/>
      <c r="PEY647" s="61"/>
      <c r="PEZ647" s="104"/>
      <c r="PFA647" s="60"/>
      <c r="PFB647" s="61"/>
      <c r="PFC647" s="104"/>
      <c r="PFD647" s="60"/>
      <c r="PFE647" s="61"/>
      <c r="PFF647" s="104"/>
      <c r="PFG647" s="60"/>
      <c r="PFH647" s="61"/>
      <c r="PFI647" s="104"/>
      <c r="PFJ647" s="60"/>
      <c r="PFK647" s="61"/>
      <c r="PFL647" s="104"/>
      <c r="PFM647" s="60"/>
      <c r="PFN647" s="61"/>
      <c r="PFO647" s="104"/>
      <c r="PFP647" s="60"/>
      <c r="PFQ647" s="61"/>
      <c r="PFR647" s="104"/>
      <c r="PFS647" s="60"/>
      <c r="PFT647" s="61"/>
      <c r="PFU647" s="104"/>
      <c r="PFV647" s="60"/>
      <c r="PFW647" s="61"/>
      <c r="PFX647" s="104"/>
      <c r="PFY647" s="60"/>
      <c r="PFZ647" s="61"/>
      <c r="PGA647" s="104"/>
      <c r="PGB647" s="60"/>
      <c r="PGC647" s="61"/>
      <c r="PGD647" s="104"/>
      <c r="PGE647" s="60"/>
      <c r="PGF647" s="61"/>
      <c r="PGG647" s="104"/>
      <c r="PGH647" s="60"/>
      <c r="PGI647" s="61"/>
      <c r="PGJ647" s="104"/>
      <c r="PGK647" s="60"/>
      <c r="PGL647" s="61"/>
      <c r="PGM647" s="104"/>
      <c r="PGN647" s="60"/>
      <c r="PGO647" s="61"/>
      <c r="PGP647" s="104"/>
      <c r="PGQ647" s="60"/>
      <c r="PGR647" s="61"/>
      <c r="PGS647" s="104"/>
      <c r="PGT647" s="60"/>
      <c r="PGU647" s="61"/>
      <c r="PGV647" s="104"/>
      <c r="PGW647" s="60"/>
      <c r="PGX647" s="61"/>
      <c r="PGY647" s="104"/>
      <c r="PGZ647" s="60"/>
      <c r="PHA647" s="61"/>
      <c r="PHB647" s="104"/>
      <c r="PHC647" s="60"/>
      <c r="PHD647" s="61"/>
      <c r="PHE647" s="104"/>
      <c r="PHF647" s="60"/>
      <c r="PHG647" s="61"/>
      <c r="PHH647" s="104"/>
      <c r="PHI647" s="60"/>
      <c r="PHJ647" s="61"/>
      <c r="PHK647" s="104"/>
      <c r="PHL647" s="60"/>
      <c r="PHM647" s="61"/>
      <c r="PHN647" s="104"/>
      <c r="PHO647" s="60"/>
      <c r="PHP647" s="61"/>
      <c r="PHQ647" s="104"/>
      <c r="PHR647" s="60"/>
      <c r="PHS647" s="61"/>
      <c r="PHT647" s="104"/>
      <c r="PHU647" s="60"/>
      <c r="PHV647" s="61"/>
      <c r="PHW647" s="104"/>
      <c r="PHX647" s="60"/>
      <c r="PHY647" s="61"/>
      <c r="PHZ647" s="104"/>
      <c r="PIA647" s="60"/>
      <c r="PIB647" s="61"/>
      <c r="PIC647" s="104"/>
      <c r="PID647" s="60"/>
      <c r="PIE647" s="61"/>
      <c r="PIF647" s="104"/>
      <c r="PIG647" s="60"/>
      <c r="PIH647" s="61"/>
      <c r="PII647" s="104"/>
      <c r="PIJ647" s="60"/>
      <c r="PIK647" s="61"/>
      <c r="PIL647" s="104"/>
      <c r="PIM647" s="60"/>
      <c r="PIN647" s="61"/>
      <c r="PIO647" s="104"/>
      <c r="PIP647" s="60"/>
      <c r="PIQ647" s="61"/>
      <c r="PIR647" s="104"/>
      <c r="PIS647" s="60"/>
      <c r="PIT647" s="61"/>
      <c r="PIU647" s="104"/>
      <c r="PIV647" s="60"/>
      <c r="PIW647" s="61"/>
      <c r="PIX647" s="104"/>
      <c r="PIY647" s="60"/>
      <c r="PIZ647" s="61"/>
      <c r="PJA647" s="104"/>
      <c r="PJB647" s="60"/>
      <c r="PJC647" s="61"/>
      <c r="PJD647" s="104"/>
      <c r="PJE647" s="60"/>
      <c r="PJF647" s="61"/>
      <c r="PJG647" s="104"/>
      <c r="PJH647" s="60"/>
      <c r="PJI647" s="61"/>
      <c r="PJJ647" s="104"/>
      <c r="PJK647" s="60"/>
      <c r="PJL647" s="61"/>
      <c r="PJM647" s="104"/>
      <c r="PJN647" s="60"/>
      <c r="PJO647" s="61"/>
      <c r="PJP647" s="104"/>
      <c r="PJQ647" s="60"/>
      <c r="PJR647" s="61"/>
      <c r="PJS647" s="104"/>
      <c r="PJT647" s="60"/>
      <c r="PJU647" s="61"/>
      <c r="PJV647" s="104"/>
      <c r="PJW647" s="60"/>
      <c r="PJX647" s="61"/>
      <c r="PJY647" s="104"/>
      <c r="PJZ647" s="60"/>
      <c r="PKA647" s="61"/>
      <c r="PKB647" s="104"/>
      <c r="PKC647" s="60"/>
      <c r="PKD647" s="61"/>
      <c r="PKE647" s="104"/>
      <c r="PKF647" s="60"/>
      <c r="PKG647" s="61"/>
      <c r="PKH647" s="104"/>
      <c r="PKI647" s="60"/>
      <c r="PKJ647" s="61"/>
      <c r="PKK647" s="104"/>
      <c r="PKL647" s="60"/>
      <c r="PKM647" s="61"/>
      <c r="PKN647" s="104"/>
      <c r="PKO647" s="60"/>
      <c r="PKP647" s="61"/>
      <c r="PKQ647" s="104"/>
      <c r="PKR647" s="60"/>
      <c r="PKS647" s="61"/>
      <c r="PKT647" s="104"/>
      <c r="PKU647" s="60"/>
      <c r="PKV647" s="61"/>
      <c r="PKW647" s="104"/>
      <c r="PKX647" s="60"/>
      <c r="PKY647" s="61"/>
      <c r="PKZ647" s="104"/>
      <c r="PLA647" s="60"/>
      <c r="PLB647" s="61"/>
      <c r="PLC647" s="104"/>
      <c r="PLD647" s="60"/>
      <c r="PLE647" s="61"/>
      <c r="PLF647" s="104"/>
      <c r="PLG647" s="60"/>
      <c r="PLH647" s="61"/>
      <c r="PLI647" s="104"/>
      <c r="PLJ647" s="60"/>
      <c r="PLK647" s="61"/>
      <c r="PLL647" s="104"/>
      <c r="PLM647" s="60"/>
      <c r="PLN647" s="61"/>
      <c r="PLO647" s="104"/>
      <c r="PLP647" s="60"/>
      <c r="PLQ647" s="61"/>
      <c r="PLR647" s="104"/>
      <c r="PLS647" s="60"/>
      <c r="PLT647" s="61"/>
      <c r="PLU647" s="104"/>
      <c r="PLV647" s="60"/>
      <c r="PLW647" s="61"/>
      <c r="PLX647" s="104"/>
      <c r="PLY647" s="60"/>
      <c r="PLZ647" s="61"/>
      <c r="PMA647" s="104"/>
      <c r="PMB647" s="60"/>
      <c r="PMC647" s="61"/>
      <c r="PMD647" s="104"/>
      <c r="PME647" s="60"/>
      <c r="PMF647" s="61"/>
      <c r="PMG647" s="104"/>
      <c r="PMH647" s="60"/>
      <c r="PMI647" s="61"/>
      <c r="PMJ647" s="104"/>
      <c r="PMK647" s="60"/>
      <c r="PML647" s="61"/>
      <c r="PMM647" s="104"/>
      <c r="PMN647" s="60"/>
      <c r="PMO647" s="61"/>
      <c r="PMP647" s="104"/>
      <c r="PMQ647" s="60"/>
      <c r="PMR647" s="61"/>
      <c r="PMS647" s="104"/>
      <c r="PMT647" s="60"/>
      <c r="PMU647" s="61"/>
      <c r="PMV647" s="104"/>
      <c r="PMW647" s="60"/>
      <c r="PMX647" s="61"/>
      <c r="PMY647" s="104"/>
      <c r="PMZ647" s="60"/>
      <c r="PNA647" s="61"/>
      <c r="PNB647" s="104"/>
      <c r="PNC647" s="60"/>
      <c r="PND647" s="61"/>
      <c r="PNE647" s="104"/>
      <c r="PNF647" s="60"/>
      <c r="PNG647" s="61"/>
      <c r="PNH647" s="104"/>
      <c r="PNI647" s="60"/>
      <c r="PNJ647" s="61"/>
      <c r="PNK647" s="104"/>
      <c r="PNL647" s="60"/>
      <c r="PNM647" s="61"/>
      <c r="PNN647" s="104"/>
      <c r="PNO647" s="60"/>
      <c r="PNP647" s="61"/>
      <c r="PNQ647" s="104"/>
      <c r="PNR647" s="60"/>
      <c r="PNS647" s="61"/>
      <c r="PNT647" s="104"/>
      <c r="PNU647" s="60"/>
      <c r="PNV647" s="61"/>
      <c r="PNW647" s="104"/>
      <c r="PNX647" s="60"/>
      <c r="PNY647" s="61"/>
      <c r="PNZ647" s="104"/>
      <c r="POA647" s="60"/>
      <c r="POB647" s="61"/>
      <c r="POC647" s="104"/>
      <c r="POD647" s="60"/>
      <c r="POE647" s="61"/>
      <c r="POF647" s="104"/>
      <c r="POG647" s="60"/>
      <c r="POH647" s="61"/>
      <c r="POI647" s="104"/>
      <c r="POJ647" s="60"/>
      <c r="POK647" s="61"/>
      <c r="POL647" s="104"/>
      <c r="POM647" s="60"/>
      <c r="PON647" s="61"/>
      <c r="POO647" s="104"/>
      <c r="POP647" s="60"/>
      <c r="POQ647" s="61"/>
      <c r="POR647" s="104"/>
      <c r="POS647" s="60"/>
      <c r="POT647" s="61"/>
      <c r="POU647" s="104"/>
      <c r="POV647" s="60"/>
      <c r="POW647" s="61"/>
      <c r="POX647" s="104"/>
      <c r="POY647" s="60"/>
      <c r="POZ647" s="61"/>
      <c r="PPA647" s="104"/>
      <c r="PPB647" s="60"/>
      <c r="PPC647" s="61"/>
      <c r="PPD647" s="104"/>
      <c r="PPE647" s="60"/>
      <c r="PPF647" s="61"/>
      <c r="PPG647" s="104"/>
      <c r="PPH647" s="60"/>
      <c r="PPI647" s="61"/>
      <c r="PPJ647" s="104"/>
      <c r="PPK647" s="60"/>
      <c r="PPL647" s="61"/>
      <c r="PPM647" s="104"/>
      <c r="PPN647" s="60"/>
      <c r="PPO647" s="61"/>
      <c r="PPP647" s="104"/>
      <c r="PPQ647" s="60"/>
      <c r="PPR647" s="61"/>
      <c r="PPS647" s="104"/>
      <c r="PPT647" s="60"/>
      <c r="PPU647" s="61"/>
      <c r="PPV647" s="104"/>
      <c r="PPW647" s="60"/>
      <c r="PPX647" s="61"/>
      <c r="PPY647" s="104"/>
      <c r="PPZ647" s="60"/>
      <c r="PQA647" s="61"/>
      <c r="PQB647" s="104"/>
      <c r="PQC647" s="60"/>
      <c r="PQD647" s="61"/>
      <c r="PQE647" s="104"/>
      <c r="PQF647" s="60"/>
      <c r="PQG647" s="61"/>
      <c r="PQH647" s="104"/>
      <c r="PQI647" s="60"/>
      <c r="PQJ647" s="61"/>
      <c r="PQK647" s="104"/>
      <c r="PQL647" s="60"/>
      <c r="PQM647" s="61"/>
      <c r="PQN647" s="104"/>
      <c r="PQO647" s="60"/>
      <c r="PQP647" s="61"/>
      <c r="PQQ647" s="104"/>
      <c r="PQR647" s="60"/>
      <c r="PQS647" s="61"/>
      <c r="PQT647" s="104"/>
      <c r="PQU647" s="60"/>
      <c r="PQV647" s="61"/>
      <c r="PQW647" s="104"/>
      <c r="PQX647" s="60"/>
      <c r="PQY647" s="61"/>
      <c r="PQZ647" s="104"/>
      <c r="PRA647" s="60"/>
      <c r="PRB647" s="61"/>
      <c r="PRC647" s="104"/>
      <c r="PRD647" s="60"/>
      <c r="PRE647" s="61"/>
      <c r="PRF647" s="104"/>
      <c r="PRG647" s="60"/>
      <c r="PRH647" s="61"/>
      <c r="PRI647" s="104"/>
      <c r="PRJ647" s="60"/>
      <c r="PRK647" s="61"/>
      <c r="PRL647" s="104"/>
      <c r="PRM647" s="60"/>
      <c r="PRN647" s="61"/>
      <c r="PRO647" s="104"/>
      <c r="PRP647" s="60"/>
      <c r="PRQ647" s="61"/>
      <c r="PRR647" s="104"/>
      <c r="PRS647" s="60"/>
      <c r="PRT647" s="61"/>
      <c r="PRU647" s="104"/>
      <c r="PRV647" s="60"/>
      <c r="PRW647" s="61"/>
      <c r="PRX647" s="104"/>
      <c r="PRY647" s="60"/>
      <c r="PRZ647" s="61"/>
      <c r="PSA647" s="104"/>
      <c r="PSB647" s="60"/>
      <c r="PSC647" s="61"/>
      <c r="PSD647" s="104"/>
      <c r="PSE647" s="60"/>
      <c r="PSF647" s="61"/>
      <c r="PSG647" s="104"/>
      <c r="PSH647" s="60"/>
      <c r="PSI647" s="61"/>
      <c r="PSJ647" s="104"/>
      <c r="PSK647" s="60"/>
      <c r="PSL647" s="61"/>
      <c r="PSM647" s="104"/>
      <c r="PSN647" s="60"/>
      <c r="PSO647" s="61"/>
      <c r="PSP647" s="104"/>
      <c r="PSQ647" s="60"/>
      <c r="PSR647" s="61"/>
      <c r="PSS647" s="104"/>
      <c r="PST647" s="60"/>
      <c r="PSU647" s="61"/>
      <c r="PSV647" s="104"/>
      <c r="PSW647" s="60"/>
      <c r="PSX647" s="61"/>
      <c r="PSY647" s="104"/>
      <c r="PSZ647" s="60"/>
      <c r="PTA647" s="61"/>
      <c r="PTB647" s="104"/>
      <c r="PTC647" s="60"/>
      <c r="PTD647" s="61"/>
      <c r="PTE647" s="104"/>
      <c r="PTF647" s="60"/>
      <c r="PTG647" s="61"/>
      <c r="PTH647" s="104"/>
      <c r="PTI647" s="60"/>
      <c r="PTJ647" s="61"/>
      <c r="PTK647" s="104"/>
      <c r="PTL647" s="60"/>
      <c r="PTM647" s="61"/>
      <c r="PTN647" s="104"/>
      <c r="PTO647" s="60"/>
      <c r="PTP647" s="61"/>
      <c r="PTQ647" s="104"/>
      <c r="PTR647" s="60"/>
      <c r="PTS647" s="61"/>
      <c r="PTT647" s="104"/>
      <c r="PTU647" s="60"/>
      <c r="PTV647" s="61"/>
      <c r="PTW647" s="104"/>
      <c r="PTX647" s="60"/>
      <c r="PTY647" s="61"/>
      <c r="PTZ647" s="104"/>
      <c r="PUA647" s="60"/>
      <c r="PUB647" s="61"/>
      <c r="PUC647" s="104"/>
      <c r="PUD647" s="60"/>
      <c r="PUE647" s="61"/>
      <c r="PUF647" s="104"/>
      <c r="PUG647" s="60"/>
      <c r="PUH647" s="61"/>
      <c r="PUI647" s="104"/>
      <c r="PUJ647" s="60"/>
      <c r="PUK647" s="61"/>
      <c r="PUL647" s="104"/>
      <c r="PUM647" s="60"/>
      <c r="PUN647" s="61"/>
      <c r="PUO647" s="104"/>
      <c r="PUP647" s="60"/>
      <c r="PUQ647" s="61"/>
      <c r="PUR647" s="104"/>
      <c r="PUS647" s="60"/>
      <c r="PUT647" s="61"/>
      <c r="PUU647" s="104"/>
      <c r="PUV647" s="60"/>
      <c r="PUW647" s="61"/>
      <c r="PUX647" s="104"/>
      <c r="PUY647" s="60"/>
      <c r="PUZ647" s="61"/>
      <c r="PVA647" s="104"/>
      <c r="PVB647" s="60"/>
      <c r="PVC647" s="61"/>
      <c r="PVD647" s="104"/>
      <c r="PVE647" s="60"/>
      <c r="PVF647" s="61"/>
      <c r="PVG647" s="104"/>
      <c r="PVH647" s="60"/>
      <c r="PVI647" s="61"/>
      <c r="PVJ647" s="104"/>
      <c r="PVK647" s="60"/>
      <c r="PVL647" s="61"/>
      <c r="PVM647" s="104"/>
      <c r="PVN647" s="60"/>
      <c r="PVO647" s="61"/>
      <c r="PVP647" s="104"/>
      <c r="PVQ647" s="60"/>
      <c r="PVR647" s="61"/>
      <c r="PVS647" s="104"/>
      <c r="PVT647" s="60"/>
      <c r="PVU647" s="61"/>
      <c r="PVV647" s="104"/>
      <c r="PVW647" s="60"/>
      <c r="PVX647" s="61"/>
      <c r="PVY647" s="104"/>
      <c r="PVZ647" s="60"/>
      <c r="PWA647" s="61"/>
      <c r="PWB647" s="104"/>
      <c r="PWC647" s="60"/>
      <c r="PWD647" s="61"/>
      <c r="PWE647" s="104"/>
      <c r="PWF647" s="60"/>
      <c r="PWG647" s="61"/>
      <c r="PWH647" s="104"/>
      <c r="PWI647" s="60"/>
      <c r="PWJ647" s="61"/>
      <c r="PWK647" s="104"/>
      <c r="PWL647" s="60"/>
      <c r="PWM647" s="61"/>
      <c r="PWN647" s="104"/>
      <c r="PWO647" s="60"/>
      <c r="PWP647" s="61"/>
      <c r="PWQ647" s="104"/>
      <c r="PWR647" s="60"/>
      <c r="PWS647" s="61"/>
      <c r="PWT647" s="104"/>
      <c r="PWU647" s="60"/>
      <c r="PWV647" s="61"/>
      <c r="PWW647" s="104"/>
      <c r="PWX647" s="60"/>
      <c r="PWY647" s="61"/>
      <c r="PWZ647" s="104"/>
      <c r="PXA647" s="60"/>
      <c r="PXB647" s="61"/>
      <c r="PXC647" s="104"/>
      <c r="PXD647" s="60"/>
      <c r="PXE647" s="61"/>
      <c r="PXF647" s="104"/>
      <c r="PXG647" s="60"/>
      <c r="PXH647" s="61"/>
      <c r="PXI647" s="104"/>
      <c r="PXJ647" s="60"/>
      <c r="PXK647" s="61"/>
      <c r="PXL647" s="104"/>
      <c r="PXM647" s="60"/>
      <c r="PXN647" s="61"/>
      <c r="PXO647" s="104"/>
      <c r="PXP647" s="60"/>
      <c r="PXQ647" s="61"/>
      <c r="PXR647" s="104"/>
      <c r="PXS647" s="60"/>
      <c r="PXT647" s="61"/>
      <c r="PXU647" s="104"/>
      <c r="PXV647" s="60"/>
      <c r="PXW647" s="61"/>
      <c r="PXX647" s="104"/>
      <c r="PXY647" s="60"/>
      <c r="PXZ647" s="61"/>
      <c r="PYA647" s="104"/>
      <c r="PYB647" s="60"/>
      <c r="PYC647" s="61"/>
      <c r="PYD647" s="104"/>
      <c r="PYE647" s="60"/>
      <c r="PYF647" s="61"/>
      <c r="PYG647" s="104"/>
      <c r="PYH647" s="60"/>
      <c r="PYI647" s="61"/>
      <c r="PYJ647" s="104"/>
      <c r="PYK647" s="60"/>
      <c r="PYL647" s="61"/>
      <c r="PYM647" s="104"/>
      <c r="PYN647" s="60"/>
      <c r="PYO647" s="61"/>
      <c r="PYP647" s="104"/>
      <c r="PYQ647" s="60"/>
      <c r="PYR647" s="61"/>
      <c r="PYS647" s="104"/>
      <c r="PYT647" s="60"/>
      <c r="PYU647" s="61"/>
      <c r="PYV647" s="104"/>
      <c r="PYW647" s="60"/>
      <c r="PYX647" s="61"/>
      <c r="PYY647" s="104"/>
      <c r="PYZ647" s="60"/>
      <c r="PZA647" s="61"/>
      <c r="PZB647" s="104"/>
      <c r="PZC647" s="60"/>
      <c r="PZD647" s="61"/>
      <c r="PZE647" s="104"/>
      <c r="PZF647" s="60"/>
      <c r="PZG647" s="61"/>
      <c r="PZH647" s="104"/>
      <c r="PZI647" s="60"/>
      <c r="PZJ647" s="61"/>
      <c r="PZK647" s="104"/>
      <c r="PZL647" s="60"/>
      <c r="PZM647" s="61"/>
      <c r="PZN647" s="104"/>
      <c r="PZO647" s="60"/>
      <c r="PZP647" s="61"/>
      <c r="PZQ647" s="104"/>
      <c r="PZR647" s="60"/>
      <c r="PZS647" s="61"/>
      <c r="PZT647" s="104"/>
      <c r="PZU647" s="60"/>
      <c r="PZV647" s="61"/>
      <c r="PZW647" s="104"/>
      <c r="PZX647" s="60"/>
      <c r="PZY647" s="61"/>
      <c r="PZZ647" s="104"/>
      <c r="QAA647" s="60"/>
      <c r="QAB647" s="61"/>
      <c r="QAC647" s="104"/>
      <c r="QAD647" s="60"/>
      <c r="QAE647" s="61"/>
      <c r="QAF647" s="104"/>
      <c r="QAG647" s="60"/>
      <c r="QAH647" s="61"/>
      <c r="QAI647" s="104"/>
      <c r="QAJ647" s="60"/>
      <c r="QAK647" s="61"/>
      <c r="QAL647" s="104"/>
      <c r="QAM647" s="60"/>
      <c r="QAN647" s="61"/>
      <c r="QAO647" s="104"/>
      <c r="QAP647" s="60"/>
      <c r="QAQ647" s="61"/>
      <c r="QAR647" s="104"/>
      <c r="QAS647" s="60"/>
      <c r="QAT647" s="61"/>
      <c r="QAU647" s="104"/>
      <c r="QAV647" s="60"/>
      <c r="QAW647" s="61"/>
      <c r="QAX647" s="104"/>
      <c r="QAY647" s="60"/>
      <c r="QAZ647" s="61"/>
      <c r="QBA647" s="104"/>
      <c r="QBB647" s="60"/>
      <c r="QBC647" s="61"/>
      <c r="QBD647" s="104"/>
      <c r="QBE647" s="60"/>
      <c r="QBF647" s="61"/>
      <c r="QBG647" s="104"/>
      <c r="QBH647" s="60"/>
      <c r="QBI647" s="61"/>
      <c r="QBJ647" s="104"/>
      <c r="QBK647" s="60"/>
      <c r="QBL647" s="61"/>
      <c r="QBM647" s="104"/>
      <c r="QBN647" s="60"/>
      <c r="QBO647" s="61"/>
      <c r="QBP647" s="104"/>
      <c r="QBQ647" s="60"/>
      <c r="QBR647" s="61"/>
      <c r="QBS647" s="104"/>
      <c r="QBT647" s="60"/>
      <c r="QBU647" s="61"/>
      <c r="QBV647" s="104"/>
      <c r="QBW647" s="60"/>
      <c r="QBX647" s="61"/>
      <c r="QBY647" s="104"/>
      <c r="QBZ647" s="60"/>
      <c r="QCA647" s="61"/>
      <c r="QCB647" s="104"/>
      <c r="QCC647" s="60"/>
      <c r="QCD647" s="61"/>
      <c r="QCE647" s="104"/>
      <c r="QCF647" s="60"/>
      <c r="QCG647" s="61"/>
      <c r="QCH647" s="104"/>
      <c r="QCI647" s="60"/>
      <c r="QCJ647" s="61"/>
      <c r="QCK647" s="104"/>
      <c r="QCL647" s="60"/>
      <c r="QCM647" s="61"/>
      <c r="QCN647" s="104"/>
      <c r="QCO647" s="60"/>
      <c r="QCP647" s="61"/>
      <c r="QCQ647" s="104"/>
      <c r="QCR647" s="60"/>
      <c r="QCS647" s="61"/>
      <c r="QCT647" s="104"/>
      <c r="QCU647" s="60"/>
      <c r="QCV647" s="61"/>
      <c r="QCW647" s="104"/>
      <c r="QCX647" s="60"/>
      <c r="QCY647" s="61"/>
      <c r="QCZ647" s="104"/>
      <c r="QDA647" s="60"/>
      <c r="QDB647" s="61"/>
      <c r="QDC647" s="104"/>
      <c r="QDD647" s="60"/>
      <c r="QDE647" s="61"/>
      <c r="QDF647" s="104"/>
      <c r="QDG647" s="60"/>
      <c r="QDH647" s="61"/>
      <c r="QDI647" s="104"/>
      <c r="QDJ647" s="60"/>
      <c r="QDK647" s="61"/>
      <c r="QDL647" s="104"/>
      <c r="QDM647" s="60"/>
      <c r="QDN647" s="61"/>
      <c r="QDO647" s="104"/>
      <c r="QDP647" s="60"/>
      <c r="QDQ647" s="61"/>
      <c r="QDR647" s="104"/>
      <c r="QDS647" s="60"/>
      <c r="QDT647" s="61"/>
      <c r="QDU647" s="104"/>
      <c r="QDV647" s="60"/>
      <c r="QDW647" s="61"/>
      <c r="QDX647" s="104"/>
      <c r="QDY647" s="60"/>
      <c r="QDZ647" s="61"/>
      <c r="QEA647" s="104"/>
      <c r="QEB647" s="60"/>
      <c r="QEC647" s="61"/>
      <c r="QED647" s="104"/>
      <c r="QEE647" s="60"/>
      <c r="QEF647" s="61"/>
      <c r="QEG647" s="104"/>
      <c r="QEH647" s="60"/>
      <c r="QEI647" s="61"/>
      <c r="QEJ647" s="104"/>
      <c r="QEK647" s="60"/>
      <c r="QEL647" s="61"/>
      <c r="QEM647" s="104"/>
      <c r="QEN647" s="60"/>
      <c r="QEO647" s="61"/>
      <c r="QEP647" s="104"/>
      <c r="QEQ647" s="60"/>
      <c r="QER647" s="61"/>
      <c r="QES647" s="104"/>
      <c r="QET647" s="60"/>
      <c r="QEU647" s="61"/>
      <c r="QEV647" s="104"/>
      <c r="QEW647" s="60"/>
      <c r="QEX647" s="61"/>
      <c r="QEY647" s="104"/>
      <c r="QEZ647" s="60"/>
      <c r="QFA647" s="61"/>
      <c r="QFB647" s="104"/>
      <c r="QFC647" s="60"/>
      <c r="QFD647" s="61"/>
      <c r="QFE647" s="104"/>
      <c r="QFF647" s="60"/>
      <c r="QFG647" s="61"/>
      <c r="QFH647" s="104"/>
      <c r="QFI647" s="60"/>
      <c r="QFJ647" s="61"/>
      <c r="QFK647" s="104"/>
      <c r="QFL647" s="60"/>
      <c r="QFM647" s="61"/>
      <c r="QFN647" s="104"/>
      <c r="QFO647" s="60"/>
      <c r="QFP647" s="61"/>
      <c r="QFQ647" s="104"/>
      <c r="QFR647" s="60"/>
      <c r="QFS647" s="61"/>
      <c r="QFT647" s="104"/>
      <c r="QFU647" s="60"/>
      <c r="QFV647" s="61"/>
      <c r="QFW647" s="104"/>
      <c r="QFX647" s="60"/>
      <c r="QFY647" s="61"/>
      <c r="QFZ647" s="104"/>
      <c r="QGA647" s="60"/>
      <c r="QGB647" s="61"/>
      <c r="QGC647" s="104"/>
      <c r="QGD647" s="60"/>
      <c r="QGE647" s="61"/>
      <c r="QGF647" s="104"/>
      <c r="QGG647" s="60"/>
      <c r="QGH647" s="61"/>
      <c r="QGI647" s="104"/>
      <c r="QGJ647" s="60"/>
      <c r="QGK647" s="61"/>
      <c r="QGL647" s="104"/>
      <c r="QGM647" s="60"/>
      <c r="QGN647" s="61"/>
      <c r="QGO647" s="104"/>
      <c r="QGP647" s="60"/>
      <c r="QGQ647" s="61"/>
      <c r="QGR647" s="104"/>
      <c r="QGS647" s="60"/>
      <c r="QGT647" s="61"/>
      <c r="QGU647" s="104"/>
      <c r="QGV647" s="60"/>
      <c r="QGW647" s="61"/>
      <c r="QGX647" s="104"/>
      <c r="QGY647" s="60"/>
      <c r="QGZ647" s="61"/>
      <c r="QHA647" s="104"/>
      <c r="QHB647" s="60"/>
      <c r="QHC647" s="61"/>
      <c r="QHD647" s="104"/>
      <c r="QHE647" s="60"/>
      <c r="QHF647" s="61"/>
      <c r="QHG647" s="104"/>
      <c r="QHH647" s="60"/>
      <c r="QHI647" s="61"/>
      <c r="QHJ647" s="104"/>
      <c r="QHK647" s="60"/>
      <c r="QHL647" s="61"/>
      <c r="QHM647" s="104"/>
      <c r="QHN647" s="60"/>
      <c r="QHO647" s="61"/>
      <c r="QHP647" s="104"/>
      <c r="QHQ647" s="60"/>
      <c r="QHR647" s="61"/>
      <c r="QHS647" s="104"/>
      <c r="QHT647" s="60"/>
      <c r="QHU647" s="61"/>
      <c r="QHV647" s="104"/>
      <c r="QHW647" s="60"/>
      <c r="QHX647" s="61"/>
      <c r="QHY647" s="104"/>
      <c r="QHZ647" s="60"/>
      <c r="QIA647" s="61"/>
      <c r="QIB647" s="104"/>
      <c r="QIC647" s="60"/>
      <c r="QID647" s="61"/>
      <c r="QIE647" s="104"/>
      <c r="QIF647" s="60"/>
      <c r="QIG647" s="61"/>
      <c r="QIH647" s="104"/>
      <c r="QII647" s="60"/>
      <c r="QIJ647" s="61"/>
      <c r="QIK647" s="104"/>
      <c r="QIL647" s="60"/>
      <c r="QIM647" s="61"/>
      <c r="QIN647" s="104"/>
      <c r="QIO647" s="60"/>
      <c r="QIP647" s="61"/>
      <c r="QIQ647" s="104"/>
      <c r="QIR647" s="60"/>
      <c r="QIS647" s="61"/>
      <c r="QIT647" s="104"/>
      <c r="QIU647" s="60"/>
      <c r="QIV647" s="61"/>
      <c r="QIW647" s="104"/>
      <c r="QIX647" s="60"/>
      <c r="QIY647" s="61"/>
      <c r="QIZ647" s="104"/>
      <c r="QJA647" s="60"/>
      <c r="QJB647" s="61"/>
      <c r="QJC647" s="104"/>
      <c r="QJD647" s="60"/>
      <c r="QJE647" s="61"/>
      <c r="QJF647" s="104"/>
      <c r="QJG647" s="60"/>
      <c r="QJH647" s="61"/>
      <c r="QJI647" s="104"/>
      <c r="QJJ647" s="60"/>
      <c r="QJK647" s="61"/>
      <c r="QJL647" s="104"/>
      <c r="QJM647" s="60"/>
      <c r="QJN647" s="61"/>
      <c r="QJO647" s="104"/>
      <c r="QJP647" s="60"/>
      <c r="QJQ647" s="61"/>
      <c r="QJR647" s="104"/>
      <c r="QJS647" s="60"/>
      <c r="QJT647" s="61"/>
      <c r="QJU647" s="104"/>
      <c r="QJV647" s="60"/>
      <c r="QJW647" s="61"/>
      <c r="QJX647" s="104"/>
      <c r="QJY647" s="60"/>
      <c r="QJZ647" s="61"/>
      <c r="QKA647" s="104"/>
      <c r="QKB647" s="60"/>
      <c r="QKC647" s="61"/>
      <c r="QKD647" s="104"/>
      <c r="QKE647" s="60"/>
      <c r="QKF647" s="61"/>
      <c r="QKG647" s="104"/>
      <c r="QKH647" s="60"/>
      <c r="QKI647" s="61"/>
      <c r="QKJ647" s="104"/>
      <c r="QKK647" s="60"/>
      <c r="QKL647" s="61"/>
      <c r="QKM647" s="104"/>
      <c r="QKN647" s="60"/>
      <c r="QKO647" s="61"/>
      <c r="QKP647" s="104"/>
      <c r="QKQ647" s="60"/>
      <c r="QKR647" s="61"/>
      <c r="QKS647" s="104"/>
      <c r="QKT647" s="60"/>
      <c r="QKU647" s="61"/>
      <c r="QKV647" s="104"/>
      <c r="QKW647" s="60"/>
      <c r="QKX647" s="61"/>
      <c r="QKY647" s="104"/>
      <c r="QKZ647" s="60"/>
      <c r="QLA647" s="61"/>
      <c r="QLB647" s="104"/>
      <c r="QLC647" s="60"/>
      <c r="QLD647" s="61"/>
      <c r="QLE647" s="104"/>
      <c r="QLF647" s="60"/>
      <c r="QLG647" s="61"/>
      <c r="QLH647" s="104"/>
      <c r="QLI647" s="60"/>
      <c r="QLJ647" s="61"/>
      <c r="QLK647" s="104"/>
      <c r="QLL647" s="60"/>
      <c r="QLM647" s="61"/>
      <c r="QLN647" s="104"/>
      <c r="QLO647" s="60"/>
      <c r="QLP647" s="61"/>
      <c r="QLQ647" s="104"/>
      <c r="QLR647" s="60"/>
      <c r="QLS647" s="61"/>
      <c r="QLT647" s="104"/>
      <c r="QLU647" s="60"/>
      <c r="QLV647" s="61"/>
      <c r="QLW647" s="104"/>
      <c r="QLX647" s="60"/>
      <c r="QLY647" s="61"/>
      <c r="QLZ647" s="104"/>
      <c r="QMA647" s="60"/>
      <c r="QMB647" s="61"/>
      <c r="QMC647" s="104"/>
      <c r="QMD647" s="60"/>
      <c r="QME647" s="61"/>
      <c r="QMF647" s="104"/>
      <c r="QMG647" s="60"/>
      <c r="QMH647" s="61"/>
      <c r="QMI647" s="104"/>
      <c r="QMJ647" s="60"/>
      <c r="QMK647" s="61"/>
      <c r="QML647" s="104"/>
      <c r="QMM647" s="60"/>
      <c r="QMN647" s="61"/>
      <c r="QMO647" s="104"/>
      <c r="QMP647" s="60"/>
      <c r="QMQ647" s="61"/>
      <c r="QMR647" s="104"/>
      <c r="QMS647" s="60"/>
      <c r="QMT647" s="61"/>
      <c r="QMU647" s="104"/>
      <c r="QMV647" s="60"/>
      <c r="QMW647" s="61"/>
      <c r="QMX647" s="104"/>
      <c r="QMY647" s="60"/>
      <c r="QMZ647" s="61"/>
      <c r="QNA647" s="104"/>
      <c r="QNB647" s="60"/>
      <c r="QNC647" s="61"/>
      <c r="QND647" s="104"/>
      <c r="QNE647" s="60"/>
      <c r="QNF647" s="61"/>
      <c r="QNG647" s="104"/>
      <c r="QNH647" s="60"/>
      <c r="QNI647" s="61"/>
      <c r="QNJ647" s="104"/>
      <c r="QNK647" s="60"/>
      <c r="QNL647" s="61"/>
      <c r="QNM647" s="104"/>
      <c r="QNN647" s="60"/>
      <c r="QNO647" s="61"/>
      <c r="QNP647" s="104"/>
      <c r="QNQ647" s="60"/>
      <c r="QNR647" s="61"/>
      <c r="QNS647" s="104"/>
      <c r="QNT647" s="60"/>
      <c r="QNU647" s="61"/>
      <c r="QNV647" s="104"/>
      <c r="QNW647" s="60"/>
      <c r="QNX647" s="61"/>
      <c r="QNY647" s="104"/>
      <c r="QNZ647" s="60"/>
      <c r="QOA647" s="61"/>
      <c r="QOB647" s="104"/>
      <c r="QOC647" s="60"/>
      <c r="QOD647" s="61"/>
      <c r="QOE647" s="104"/>
      <c r="QOF647" s="60"/>
      <c r="QOG647" s="61"/>
      <c r="QOH647" s="104"/>
      <c r="QOI647" s="60"/>
      <c r="QOJ647" s="61"/>
      <c r="QOK647" s="104"/>
      <c r="QOL647" s="60"/>
      <c r="QOM647" s="61"/>
      <c r="QON647" s="104"/>
      <c r="QOO647" s="60"/>
      <c r="QOP647" s="61"/>
      <c r="QOQ647" s="104"/>
      <c r="QOR647" s="60"/>
      <c r="QOS647" s="61"/>
      <c r="QOT647" s="104"/>
      <c r="QOU647" s="60"/>
      <c r="QOV647" s="61"/>
      <c r="QOW647" s="104"/>
      <c r="QOX647" s="60"/>
      <c r="QOY647" s="61"/>
      <c r="QOZ647" s="104"/>
      <c r="QPA647" s="60"/>
      <c r="QPB647" s="61"/>
      <c r="QPC647" s="104"/>
      <c r="QPD647" s="60"/>
      <c r="QPE647" s="61"/>
      <c r="QPF647" s="104"/>
      <c r="QPG647" s="60"/>
      <c r="QPH647" s="61"/>
      <c r="QPI647" s="104"/>
      <c r="QPJ647" s="60"/>
      <c r="QPK647" s="61"/>
      <c r="QPL647" s="104"/>
      <c r="QPM647" s="60"/>
      <c r="QPN647" s="61"/>
      <c r="QPO647" s="104"/>
      <c r="QPP647" s="60"/>
      <c r="QPQ647" s="61"/>
      <c r="QPR647" s="104"/>
      <c r="QPS647" s="60"/>
      <c r="QPT647" s="61"/>
      <c r="QPU647" s="104"/>
      <c r="QPV647" s="60"/>
      <c r="QPW647" s="61"/>
      <c r="QPX647" s="104"/>
      <c r="QPY647" s="60"/>
      <c r="QPZ647" s="61"/>
      <c r="QQA647" s="104"/>
      <c r="QQB647" s="60"/>
      <c r="QQC647" s="61"/>
      <c r="QQD647" s="104"/>
      <c r="QQE647" s="60"/>
      <c r="QQF647" s="61"/>
      <c r="QQG647" s="104"/>
      <c r="QQH647" s="60"/>
      <c r="QQI647" s="61"/>
      <c r="QQJ647" s="104"/>
      <c r="QQK647" s="60"/>
      <c r="QQL647" s="61"/>
      <c r="QQM647" s="104"/>
      <c r="QQN647" s="60"/>
      <c r="QQO647" s="61"/>
      <c r="QQP647" s="104"/>
      <c r="QQQ647" s="60"/>
      <c r="QQR647" s="61"/>
      <c r="QQS647" s="104"/>
      <c r="QQT647" s="60"/>
      <c r="QQU647" s="61"/>
      <c r="QQV647" s="104"/>
      <c r="QQW647" s="60"/>
      <c r="QQX647" s="61"/>
      <c r="QQY647" s="104"/>
      <c r="QQZ647" s="60"/>
      <c r="QRA647" s="61"/>
      <c r="QRB647" s="104"/>
      <c r="QRC647" s="60"/>
      <c r="QRD647" s="61"/>
      <c r="QRE647" s="104"/>
      <c r="QRF647" s="60"/>
      <c r="QRG647" s="61"/>
      <c r="QRH647" s="104"/>
      <c r="QRI647" s="60"/>
      <c r="QRJ647" s="61"/>
      <c r="QRK647" s="104"/>
      <c r="QRL647" s="60"/>
      <c r="QRM647" s="61"/>
      <c r="QRN647" s="104"/>
      <c r="QRO647" s="60"/>
      <c r="QRP647" s="61"/>
      <c r="QRQ647" s="104"/>
      <c r="QRR647" s="60"/>
      <c r="QRS647" s="61"/>
      <c r="QRT647" s="104"/>
      <c r="QRU647" s="60"/>
      <c r="QRV647" s="61"/>
      <c r="QRW647" s="104"/>
      <c r="QRX647" s="60"/>
      <c r="QRY647" s="61"/>
      <c r="QRZ647" s="104"/>
      <c r="QSA647" s="60"/>
      <c r="QSB647" s="61"/>
      <c r="QSC647" s="104"/>
      <c r="QSD647" s="60"/>
      <c r="QSE647" s="61"/>
      <c r="QSF647" s="104"/>
      <c r="QSG647" s="60"/>
      <c r="QSH647" s="61"/>
      <c r="QSI647" s="104"/>
      <c r="QSJ647" s="60"/>
      <c r="QSK647" s="61"/>
      <c r="QSL647" s="104"/>
      <c r="QSM647" s="60"/>
      <c r="QSN647" s="61"/>
      <c r="QSO647" s="104"/>
      <c r="QSP647" s="60"/>
      <c r="QSQ647" s="61"/>
      <c r="QSR647" s="104"/>
      <c r="QSS647" s="60"/>
      <c r="QST647" s="61"/>
      <c r="QSU647" s="104"/>
      <c r="QSV647" s="60"/>
      <c r="QSW647" s="61"/>
      <c r="QSX647" s="104"/>
      <c r="QSY647" s="60"/>
      <c r="QSZ647" s="61"/>
      <c r="QTA647" s="104"/>
      <c r="QTB647" s="60"/>
      <c r="QTC647" s="61"/>
      <c r="QTD647" s="104"/>
      <c r="QTE647" s="60"/>
      <c r="QTF647" s="61"/>
      <c r="QTG647" s="104"/>
      <c r="QTH647" s="60"/>
      <c r="QTI647" s="61"/>
      <c r="QTJ647" s="104"/>
      <c r="QTK647" s="60"/>
      <c r="QTL647" s="61"/>
      <c r="QTM647" s="104"/>
      <c r="QTN647" s="60"/>
      <c r="QTO647" s="61"/>
      <c r="QTP647" s="104"/>
      <c r="QTQ647" s="60"/>
      <c r="QTR647" s="61"/>
      <c r="QTS647" s="104"/>
      <c r="QTT647" s="60"/>
      <c r="QTU647" s="61"/>
      <c r="QTV647" s="104"/>
      <c r="QTW647" s="60"/>
      <c r="QTX647" s="61"/>
      <c r="QTY647" s="104"/>
      <c r="QTZ647" s="60"/>
      <c r="QUA647" s="61"/>
      <c r="QUB647" s="104"/>
      <c r="QUC647" s="60"/>
      <c r="QUD647" s="61"/>
      <c r="QUE647" s="104"/>
      <c r="QUF647" s="60"/>
      <c r="QUG647" s="61"/>
      <c r="QUH647" s="104"/>
      <c r="QUI647" s="60"/>
      <c r="QUJ647" s="61"/>
      <c r="QUK647" s="104"/>
      <c r="QUL647" s="60"/>
      <c r="QUM647" s="61"/>
      <c r="QUN647" s="104"/>
      <c r="QUO647" s="60"/>
      <c r="QUP647" s="61"/>
      <c r="QUQ647" s="104"/>
      <c r="QUR647" s="60"/>
      <c r="QUS647" s="61"/>
      <c r="QUT647" s="104"/>
      <c r="QUU647" s="60"/>
      <c r="QUV647" s="61"/>
      <c r="QUW647" s="104"/>
      <c r="QUX647" s="60"/>
      <c r="QUY647" s="61"/>
      <c r="QUZ647" s="104"/>
      <c r="QVA647" s="60"/>
      <c r="QVB647" s="61"/>
      <c r="QVC647" s="104"/>
      <c r="QVD647" s="60"/>
      <c r="QVE647" s="61"/>
      <c r="QVF647" s="104"/>
      <c r="QVG647" s="60"/>
      <c r="QVH647" s="61"/>
      <c r="QVI647" s="104"/>
      <c r="QVJ647" s="60"/>
      <c r="QVK647" s="61"/>
      <c r="QVL647" s="104"/>
      <c r="QVM647" s="60"/>
      <c r="QVN647" s="61"/>
      <c r="QVO647" s="104"/>
      <c r="QVP647" s="60"/>
      <c r="QVQ647" s="61"/>
      <c r="QVR647" s="104"/>
      <c r="QVS647" s="60"/>
      <c r="QVT647" s="61"/>
      <c r="QVU647" s="104"/>
      <c r="QVV647" s="60"/>
      <c r="QVW647" s="61"/>
      <c r="QVX647" s="104"/>
      <c r="QVY647" s="60"/>
      <c r="QVZ647" s="61"/>
      <c r="QWA647" s="104"/>
      <c r="QWB647" s="60"/>
      <c r="QWC647" s="61"/>
      <c r="QWD647" s="104"/>
      <c r="QWE647" s="60"/>
      <c r="QWF647" s="61"/>
      <c r="QWG647" s="104"/>
      <c r="QWH647" s="60"/>
      <c r="QWI647" s="61"/>
      <c r="QWJ647" s="104"/>
      <c r="QWK647" s="60"/>
      <c r="QWL647" s="61"/>
      <c r="QWM647" s="104"/>
      <c r="QWN647" s="60"/>
      <c r="QWO647" s="61"/>
      <c r="QWP647" s="104"/>
      <c r="QWQ647" s="60"/>
      <c r="QWR647" s="61"/>
      <c r="QWS647" s="104"/>
      <c r="QWT647" s="60"/>
      <c r="QWU647" s="61"/>
      <c r="QWV647" s="104"/>
      <c r="QWW647" s="60"/>
      <c r="QWX647" s="61"/>
      <c r="QWY647" s="104"/>
      <c r="QWZ647" s="60"/>
      <c r="QXA647" s="61"/>
      <c r="QXB647" s="104"/>
      <c r="QXC647" s="60"/>
      <c r="QXD647" s="61"/>
      <c r="QXE647" s="104"/>
      <c r="QXF647" s="60"/>
      <c r="QXG647" s="61"/>
      <c r="QXH647" s="104"/>
      <c r="QXI647" s="60"/>
      <c r="QXJ647" s="61"/>
      <c r="QXK647" s="104"/>
      <c r="QXL647" s="60"/>
      <c r="QXM647" s="61"/>
      <c r="QXN647" s="104"/>
      <c r="QXO647" s="60"/>
      <c r="QXP647" s="61"/>
      <c r="QXQ647" s="104"/>
      <c r="QXR647" s="60"/>
      <c r="QXS647" s="61"/>
      <c r="QXT647" s="104"/>
      <c r="QXU647" s="60"/>
      <c r="QXV647" s="61"/>
      <c r="QXW647" s="104"/>
      <c r="QXX647" s="60"/>
      <c r="QXY647" s="61"/>
      <c r="QXZ647" s="104"/>
      <c r="QYA647" s="60"/>
      <c r="QYB647" s="61"/>
      <c r="QYC647" s="104"/>
      <c r="QYD647" s="60"/>
      <c r="QYE647" s="61"/>
      <c r="QYF647" s="104"/>
      <c r="QYG647" s="60"/>
      <c r="QYH647" s="61"/>
      <c r="QYI647" s="104"/>
      <c r="QYJ647" s="60"/>
      <c r="QYK647" s="61"/>
      <c r="QYL647" s="104"/>
      <c r="QYM647" s="60"/>
      <c r="QYN647" s="61"/>
      <c r="QYO647" s="104"/>
      <c r="QYP647" s="60"/>
      <c r="QYQ647" s="61"/>
      <c r="QYR647" s="104"/>
      <c r="QYS647" s="60"/>
      <c r="QYT647" s="61"/>
      <c r="QYU647" s="104"/>
      <c r="QYV647" s="60"/>
      <c r="QYW647" s="61"/>
      <c r="QYX647" s="104"/>
      <c r="QYY647" s="60"/>
      <c r="QYZ647" s="61"/>
      <c r="QZA647" s="104"/>
      <c r="QZB647" s="60"/>
      <c r="QZC647" s="61"/>
      <c r="QZD647" s="104"/>
      <c r="QZE647" s="60"/>
      <c r="QZF647" s="61"/>
      <c r="QZG647" s="104"/>
      <c r="QZH647" s="60"/>
      <c r="QZI647" s="61"/>
      <c r="QZJ647" s="104"/>
      <c r="QZK647" s="60"/>
      <c r="QZL647" s="61"/>
      <c r="QZM647" s="104"/>
      <c r="QZN647" s="60"/>
      <c r="QZO647" s="61"/>
      <c r="QZP647" s="104"/>
      <c r="QZQ647" s="60"/>
      <c r="QZR647" s="61"/>
      <c r="QZS647" s="104"/>
      <c r="QZT647" s="60"/>
      <c r="QZU647" s="61"/>
      <c r="QZV647" s="104"/>
      <c r="QZW647" s="60"/>
      <c r="QZX647" s="61"/>
      <c r="QZY647" s="104"/>
      <c r="QZZ647" s="60"/>
      <c r="RAA647" s="61"/>
      <c r="RAB647" s="104"/>
      <c r="RAC647" s="60"/>
      <c r="RAD647" s="61"/>
      <c r="RAE647" s="104"/>
      <c r="RAF647" s="60"/>
      <c r="RAG647" s="61"/>
      <c r="RAH647" s="104"/>
      <c r="RAI647" s="60"/>
      <c r="RAJ647" s="61"/>
      <c r="RAK647" s="104"/>
      <c r="RAL647" s="60"/>
      <c r="RAM647" s="61"/>
      <c r="RAN647" s="104"/>
      <c r="RAO647" s="60"/>
      <c r="RAP647" s="61"/>
      <c r="RAQ647" s="104"/>
      <c r="RAR647" s="60"/>
      <c r="RAS647" s="61"/>
      <c r="RAT647" s="104"/>
      <c r="RAU647" s="60"/>
      <c r="RAV647" s="61"/>
      <c r="RAW647" s="104"/>
      <c r="RAX647" s="60"/>
      <c r="RAY647" s="61"/>
      <c r="RAZ647" s="104"/>
      <c r="RBA647" s="60"/>
      <c r="RBB647" s="61"/>
      <c r="RBC647" s="104"/>
      <c r="RBD647" s="60"/>
      <c r="RBE647" s="61"/>
      <c r="RBF647" s="104"/>
      <c r="RBG647" s="60"/>
      <c r="RBH647" s="61"/>
      <c r="RBI647" s="104"/>
      <c r="RBJ647" s="60"/>
      <c r="RBK647" s="61"/>
      <c r="RBL647" s="104"/>
      <c r="RBM647" s="60"/>
      <c r="RBN647" s="61"/>
      <c r="RBO647" s="104"/>
      <c r="RBP647" s="60"/>
      <c r="RBQ647" s="61"/>
      <c r="RBR647" s="104"/>
      <c r="RBS647" s="60"/>
      <c r="RBT647" s="61"/>
      <c r="RBU647" s="104"/>
      <c r="RBV647" s="60"/>
      <c r="RBW647" s="61"/>
      <c r="RBX647" s="104"/>
      <c r="RBY647" s="60"/>
      <c r="RBZ647" s="61"/>
      <c r="RCA647" s="104"/>
      <c r="RCB647" s="60"/>
      <c r="RCC647" s="61"/>
      <c r="RCD647" s="104"/>
      <c r="RCE647" s="60"/>
      <c r="RCF647" s="61"/>
      <c r="RCG647" s="104"/>
      <c r="RCH647" s="60"/>
      <c r="RCI647" s="61"/>
      <c r="RCJ647" s="104"/>
      <c r="RCK647" s="60"/>
      <c r="RCL647" s="61"/>
      <c r="RCM647" s="104"/>
      <c r="RCN647" s="60"/>
      <c r="RCO647" s="61"/>
      <c r="RCP647" s="104"/>
      <c r="RCQ647" s="60"/>
      <c r="RCR647" s="61"/>
      <c r="RCS647" s="104"/>
      <c r="RCT647" s="60"/>
      <c r="RCU647" s="61"/>
      <c r="RCV647" s="104"/>
      <c r="RCW647" s="60"/>
      <c r="RCX647" s="61"/>
      <c r="RCY647" s="104"/>
      <c r="RCZ647" s="60"/>
      <c r="RDA647" s="61"/>
      <c r="RDB647" s="104"/>
      <c r="RDC647" s="60"/>
      <c r="RDD647" s="61"/>
      <c r="RDE647" s="104"/>
      <c r="RDF647" s="60"/>
      <c r="RDG647" s="61"/>
      <c r="RDH647" s="104"/>
      <c r="RDI647" s="60"/>
      <c r="RDJ647" s="61"/>
      <c r="RDK647" s="104"/>
      <c r="RDL647" s="60"/>
      <c r="RDM647" s="61"/>
      <c r="RDN647" s="104"/>
      <c r="RDO647" s="60"/>
      <c r="RDP647" s="61"/>
      <c r="RDQ647" s="104"/>
      <c r="RDR647" s="60"/>
      <c r="RDS647" s="61"/>
      <c r="RDT647" s="104"/>
      <c r="RDU647" s="60"/>
      <c r="RDV647" s="61"/>
      <c r="RDW647" s="104"/>
      <c r="RDX647" s="60"/>
      <c r="RDY647" s="61"/>
      <c r="RDZ647" s="104"/>
      <c r="REA647" s="60"/>
      <c r="REB647" s="61"/>
      <c r="REC647" s="104"/>
      <c r="RED647" s="60"/>
      <c r="REE647" s="61"/>
      <c r="REF647" s="104"/>
      <c r="REG647" s="60"/>
      <c r="REH647" s="61"/>
      <c r="REI647" s="104"/>
      <c r="REJ647" s="60"/>
      <c r="REK647" s="61"/>
      <c r="REL647" s="104"/>
      <c r="REM647" s="60"/>
      <c r="REN647" s="61"/>
      <c r="REO647" s="104"/>
      <c r="REP647" s="60"/>
      <c r="REQ647" s="61"/>
      <c r="RER647" s="104"/>
      <c r="RES647" s="60"/>
      <c r="RET647" s="61"/>
      <c r="REU647" s="104"/>
      <c r="REV647" s="60"/>
      <c r="REW647" s="61"/>
      <c r="REX647" s="104"/>
      <c r="REY647" s="60"/>
      <c r="REZ647" s="61"/>
      <c r="RFA647" s="104"/>
      <c r="RFB647" s="60"/>
      <c r="RFC647" s="61"/>
      <c r="RFD647" s="104"/>
      <c r="RFE647" s="60"/>
      <c r="RFF647" s="61"/>
      <c r="RFG647" s="104"/>
      <c r="RFH647" s="60"/>
      <c r="RFI647" s="61"/>
      <c r="RFJ647" s="104"/>
      <c r="RFK647" s="60"/>
      <c r="RFL647" s="61"/>
      <c r="RFM647" s="104"/>
      <c r="RFN647" s="60"/>
      <c r="RFO647" s="61"/>
      <c r="RFP647" s="104"/>
      <c r="RFQ647" s="60"/>
      <c r="RFR647" s="61"/>
      <c r="RFS647" s="104"/>
      <c r="RFT647" s="60"/>
      <c r="RFU647" s="61"/>
      <c r="RFV647" s="104"/>
      <c r="RFW647" s="60"/>
      <c r="RFX647" s="61"/>
      <c r="RFY647" s="104"/>
      <c r="RFZ647" s="60"/>
      <c r="RGA647" s="61"/>
      <c r="RGB647" s="104"/>
      <c r="RGC647" s="60"/>
      <c r="RGD647" s="61"/>
      <c r="RGE647" s="104"/>
      <c r="RGF647" s="60"/>
      <c r="RGG647" s="61"/>
      <c r="RGH647" s="104"/>
      <c r="RGI647" s="60"/>
      <c r="RGJ647" s="61"/>
      <c r="RGK647" s="104"/>
      <c r="RGL647" s="60"/>
      <c r="RGM647" s="61"/>
      <c r="RGN647" s="104"/>
      <c r="RGO647" s="60"/>
      <c r="RGP647" s="61"/>
      <c r="RGQ647" s="104"/>
      <c r="RGR647" s="60"/>
      <c r="RGS647" s="61"/>
      <c r="RGT647" s="104"/>
      <c r="RGU647" s="60"/>
      <c r="RGV647" s="61"/>
      <c r="RGW647" s="104"/>
      <c r="RGX647" s="60"/>
      <c r="RGY647" s="61"/>
      <c r="RGZ647" s="104"/>
      <c r="RHA647" s="60"/>
      <c r="RHB647" s="61"/>
      <c r="RHC647" s="104"/>
      <c r="RHD647" s="60"/>
      <c r="RHE647" s="61"/>
      <c r="RHF647" s="104"/>
      <c r="RHG647" s="60"/>
      <c r="RHH647" s="61"/>
      <c r="RHI647" s="104"/>
      <c r="RHJ647" s="60"/>
      <c r="RHK647" s="61"/>
      <c r="RHL647" s="104"/>
      <c r="RHM647" s="60"/>
      <c r="RHN647" s="61"/>
      <c r="RHO647" s="104"/>
      <c r="RHP647" s="60"/>
      <c r="RHQ647" s="61"/>
      <c r="RHR647" s="104"/>
      <c r="RHS647" s="60"/>
      <c r="RHT647" s="61"/>
      <c r="RHU647" s="104"/>
      <c r="RHV647" s="60"/>
      <c r="RHW647" s="61"/>
      <c r="RHX647" s="104"/>
      <c r="RHY647" s="60"/>
      <c r="RHZ647" s="61"/>
      <c r="RIA647" s="104"/>
      <c r="RIB647" s="60"/>
      <c r="RIC647" s="61"/>
      <c r="RID647" s="104"/>
      <c r="RIE647" s="60"/>
      <c r="RIF647" s="61"/>
      <c r="RIG647" s="104"/>
      <c r="RIH647" s="60"/>
      <c r="RII647" s="61"/>
      <c r="RIJ647" s="104"/>
      <c r="RIK647" s="60"/>
      <c r="RIL647" s="61"/>
      <c r="RIM647" s="104"/>
      <c r="RIN647" s="60"/>
      <c r="RIO647" s="61"/>
      <c r="RIP647" s="104"/>
      <c r="RIQ647" s="60"/>
      <c r="RIR647" s="61"/>
      <c r="RIS647" s="104"/>
      <c r="RIT647" s="60"/>
      <c r="RIU647" s="61"/>
      <c r="RIV647" s="104"/>
      <c r="RIW647" s="60"/>
      <c r="RIX647" s="61"/>
      <c r="RIY647" s="104"/>
      <c r="RIZ647" s="60"/>
      <c r="RJA647" s="61"/>
      <c r="RJB647" s="104"/>
      <c r="RJC647" s="60"/>
      <c r="RJD647" s="61"/>
      <c r="RJE647" s="104"/>
      <c r="RJF647" s="60"/>
      <c r="RJG647" s="61"/>
      <c r="RJH647" s="104"/>
      <c r="RJI647" s="60"/>
      <c r="RJJ647" s="61"/>
      <c r="RJK647" s="104"/>
      <c r="RJL647" s="60"/>
      <c r="RJM647" s="61"/>
      <c r="RJN647" s="104"/>
      <c r="RJO647" s="60"/>
      <c r="RJP647" s="61"/>
      <c r="RJQ647" s="104"/>
      <c r="RJR647" s="60"/>
      <c r="RJS647" s="61"/>
      <c r="RJT647" s="104"/>
      <c r="RJU647" s="60"/>
      <c r="RJV647" s="61"/>
      <c r="RJW647" s="104"/>
      <c r="RJX647" s="60"/>
      <c r="RJY647" s="61"/>
      <c r="RJZ647" s="104"/>
      <c r="RKA647" s="60"/>
      <c r="RKB647" s="61"/>
      <c r="RKC647" s="104"/>
      <c r="RKD647" s="60"/>
      <c r="RKE647" s="61"/>
      <c r="RKF647" s="104"/>
      <c r="RKG647" s="60"/>
      <c r="RKH647" s="61"/>
      <c r="RKI647" s="104"/>
      <c r="RKJ647" s="60"/>
      <c r="RKK647" s="61"/>
      <c r="RKL647" s="104"/>
      <c r="RKM647" s="60"/>
      <c r="RKN647" s="61"/>
      <c r="RKO647" s="104"/>
      <c r="RKP647" s="60"/>
      <c r="RKQ647" s="61"/>
      <c r="RKR647" s="104"/>
      <c r="RKS647" s="60"/>
      <c r="RKT647" s="61"/>
      <c r="RKU647" s="104"/>
      <c r="RKV647" s="60"/>
      <c r="RKW647" s="61"/>
      <c r="RKX647" s="104"/>
      <c r="RKY647" s="60"/>
      <c r="RKZ647" s="61"/>
      <c r="RLA647" s="104"/>
      <c r="RLB647" s="60"/>
      <c r="RLC647" s="61"/>
      <c r="RLD647" s="104"/>
      <c r="RLE647" s="60"/>
      <c r="RLF647" s="61"/>
      <c r="RLG647" s="104"/>
      <c r="RLH647" s="60"/>
      <c r="RLI647" s="61"/>
      <c r="RLJ647" s="104"/>
      <c r="RLK647" s="60"/>
      <c r="RLL647" s="61"/>
      <c r="RLM647" s="104"/>
      <c r="RLN647" s="60"/>
      <c r="RLO647" s="61"/>
      <c r="RLP647" s="104"/>
      <c r="RLQ647" s="60"/>
      <c r="RLR647" s="61"/>
      <c r="RLS647" s="104"/>
      <c r="RLT647" s="60"/>
      <c r="RLU647" s="61"/>
      <c r="RLV647" s="104"/>
      <c r="RLW647" s="60"/>
      <c r="RLX647" s="61"/>
      <c r="RLY647" s="104"/>
      <c r="RLZ647" s="60"/>
      <c r="RMA647" s="61"/>
      <c r="RMB647" s="104"/>
      <c r="RMC647" s="60"/>
      <c r="RMD647" s="61"/>
      <c r="RME647" s="104"/>
      <c r="RMF647" s="60"/>
      <c r="RMG647" s="61"/>
      <c r="RMH647" s="104"/>
      <c r="RMI647" s="60"/>
      <c r="RMJ647" s="61"/>
      <c r="RMK647" s="104"/>
      <c r="RML647" s="60"/>
      <c r="RMM647" s="61"/>
      <c r="RMN647" s="104"/>
      <c r="RMO647" s="60"/>
      <c r="RMP647" s="61"/>
      <c r="RMQ647" s="104"/>
      <c r="RMR647" s="60"/>
      <c r="RMS647" s="61"/>
      <c r="RMT647" s="104"/>
      <c r="RMU647" s="60"/>
      <c r="RMV647" s="61"/>
      <c r="RMW647" s="104"/>
      <c r="RMX647" s="60"/>
      <c r="RMY647" s="61"/>
      <c r="RMZ647" s="104"/>
      <c r="RNA647" s="60"/>
      <c r="RNB647" s="61"/>
      <c r="RNC647" s="104"/>
      <c r="RND647" s="60"/>
      <c r="RNE647" s="61"/>
      <c r="RNF647" s="104"/>
      <c r="RNG647" s="60"/>
      <c r="RNH647" s="61"/>
      <c r="RNI647" s="104"/>
      <c r="RNJ647" s="60"/>
      <c r="RNK647" s="61"/>
      <c r="RNL647" s="104"/>
      <c r="RNM647" s="60"/>
      <c r="RNN647" s="61"/>
      <c r="RNO647" s="104"/>
      <c r="RNP647" s="60"/>
      <c r="RNQ647" s="61"/>
      <c r="RNR647" s="104"/>
      <c r="RNS647" s="60"/>
      <c r="RNT647" s="61"/>
      <c r="RNU647" s="104"/>
      <c r="RNV647" s="60"/>
      <c r="RNW647" s="61"/>
      <c r="RNX647" s="104"/>
      <c r="RNY647" s="60"/>
      <c r="RNZ647" s="61"/>
      <c r="ROA647" s="104"/>
      <c r="ROB647" s="60"/>
      <c r="ROC647" s="61"/>
      <c r="ROD647" s="104"/>
      <c r="ROE647" s="60"/>
      <c r="ROF647" s="61"/>
      <c r="ROG647" s="104"/>
      <c r="ROH647" s="60"/>
      <c r="ROI647" s="61"/>
      <c r="ROJ647" s="104"/>
      <c r="ROK647" s="60"/>
      <c r="ROL647" s="61"/>
      <c r="ROM647" s="104"/>
      <c r="RON647" s="60"/>
      <c r="ROO647" s="61"/>
      <c r="ROP647" s="104"/>
      <c r="ROQ647" s="60"/>
      <c r="ROR647" s="61"/>
      <c r="ROS647" s="104"/>
      <c r="ROT647" s="60"/>
      <c r="ROU647" s="61"/>
      <c r="ROV647" s="104"/>
      <c r="ROW647" s="60"/>
      <c r="ROX647" s="61"/>
      <c r="ROY647" s="104"/>
      <c r="ROZ647" s="60"/>
      <c r="RPA647" s="61"/>
      <c r="RPB647" s="104"/>
      <c r="RPC647" s="60"/>
      <c r="RPD647" s="61"/>
      <c r="RPE647" s="104"/>
      <c r="RPF647" s="60"/>
      <c r="RPG647" s="61"/>
      <c r="RPH647" s="104"/>
      <c r="RPI647" s="60"/>
      <c r="RPJ647" s="61"/>
      <c r="RPK647" s="104"/>
      <c r="RPL647" s="60"/>
      <c r="RPM647" s="61"/>
      <c r="RPN647" s="104"/>
      <c r="RPO647" s="60"/>
      <c r="RPP647" s="61"/>
      <c r="RPQ647" s="104"/>
      <c r="RPR647" s="60"/>
      <c r="RPS647" s="61"/>
      <c r="RPT647" s="104"/>
      <c r="RPU647" s="60"/>
      <c r="RPV647" s="61"/>
      <c r="RPW647" s="104"/>
      <c r="RPX647" s="60"/>
      <c r="RPY647" s="61"/>
      <c r="RPZ647" s="104"/>
      <c r="RQA647" s="60"/>
      <c r="RQB647" s="61"/>
      <c r="RQC647" s="104"/>
      <c r="RQD647" s="60"/>
      <c r="RQE647" s="61"/>
      <c r="RQF647" s="104"/>
      <c r="RQG647" s="60"/>
      <c r="RQH647" s="61"/>
      <c r="RQI647" s="104"/>
      <c r="RQJ647" s="60"/>
      <c r="RQK647" s="61"/>
      <c r="RQL647" s="104"/>
      <c r="RQM647" s="60"/>
      <c r="RQN647" s="61"/>
      <c r="RQO647" s="104"/>
      <c r="RQP647" s="60"/>
      <c r="RQQ647" s="61"/>
      <c r="RQR647" s="104"/>
      <c r="RQS647" s="60"/>
      <c r="RQT647" s="61"/>
      <c r="RQU647" s="104"/>
      <c r="RQV647" s="60"/>
      <c r="RQW647" s="61"/>
      <c r="RQX647" s="104"/>
      <c r="RQY647" s="60"/>
      <c r="RQZ647" s="61"/>
      <c r="RRA647" s="104"/>
      <c r="RRB647" s="60"/>
      <c r="RRC647" s="61"/>
      <c r="RRD647" s="104"/>
      <c r="RRE647" s="60"/>
      <c r="RRF647" s="61"/>
      <c r="RRG647" s="104"/>
      <c r="RRH647" s="60"/>
      <c r="RRI647" s="61"/>
      <c r="RRJ647" s="104"/>
      <c r="RRK647" s="60"/>
      <c r="RRL647" s="61"/>
      <c r="RRM647" s="104"/>
      <c r="RRN647" s="60"/>
      <c r="RRO647" s="61"/>
      <c r="RRP647" s="104"/>
      <c r="RRQ647" s="60"/>
      <c r="RRR647" s="61"/>
      <c r="RRS647" s="104"/>
      <c r="RRT647" s="60"/>
      <c r="RRU647" s="61"/>
      <c r="RRV647" s="104"/>
      <c r="RRW647" s="60"/>
      <c r="RRX647" s="61"/>
      <c r="RRY647" s="104"/>
      <c r="RRZ647" s="60"/>
      <c r="RSA647" s="61"/>
      <c r="RSB647" s="104"/>
      <c r="RSC647" s="60"/>
      <c r="RSD647" s="61"/>
      <c r="RSE647" s="104"/>
      <c r="RSF647" s="60"/>
      <c r="RSG647" s="61"/>
      <c r="RSH647" s="104"/>
      <c r="RSI647" s="60"/>
      <c r="RSJ647" s="61"/>
      <c r="RSK647" s="104"/>
      <c r="RSL647" s="60"/>
      <c r="RSM647" s="61"/>
      <c r="RSN647" s="104"/>
      <c r="RSO647" s="60"/>
      <c r="RSP647" s="61"/>
      <c r="RSQ647" s="104"/>
      <c r="RSR647" s="60"/>
      <c r="RSS647" s="61"/>
      <c r="RST647" s="104"/>
      <c r="RSU647" s="60"/>
      <c r="RSV647" s="61"/>
      <c r="RSW647" s="104"/>
      <c r="RSX647" s="60"/>
      <c r="RSY647" s="61"/>
      <c r="RSZ647" s="104"/>
      <c r="RTA647" s="60"/>
      <c r="RTB647" s="61"/>
      <c r="RTC647" s="104"/>
      <c r="RTD647" s="60"/>
      <c r="RTE647" s="61"/>
      <c r="RTF647" s="104"/>
      <c r="RTG647" s="60"/>
      <c r="RTH647" s="61"/>
      <c r="RTI647" s="104"/>
      <c r="RTJ647" s="60"/>
      <c r="RTK647" s="61"/>
      <c r="RTL647" s="104"/>
      <c r="RTM647" s="60"/>
      <c r="RTN647" s="61"/>
      <c r="RTO647" s="104"/>
      <c r="RTP647" s="60"/>
      <c r="RTQ647" s="61"/>
      <c r="RTR647" s="104"/>
      <c r="RTS647" s="60"/>
      <c r="RTT647" s="61"/>
      <c r="RTU647" s="104"/>
      <c r="RTV647" s="60"/>
      <c r="RTW647" s="61"/>
      <c r="RTX647" s="104"/>
      <c r="RTY647" s="60"/>
      <c r="RTZ647" s="61"/>
      <c r="RUA647" s="104"/>
      <c r="RUB647" s="60"/>
      <c r="RUC647" s="61"/>
      <c r="RUD647" s="104"/>
      <c r="RUE647" s="60"/>
      <c r="RUF647" s="61"/>
      <c r="RUG647" s="104"/>
      <c r="RUH647" s="60"/>
      <c r="RUI647" s="61"/>
      <c r="RUJ647" s="104"/>
      <c r="RUK647" s="60"/>
      <c r="RUL647" s="61"/>
      <c r="RUM647" s="104"/>
      <c r="RUN647" s="60"/>
      <c r="RUO647" s="61"/>
      <c r="RUP647" s="104"/>
      <c r="RUQ647" s="60"/>
      <c r="RUR647" s="61"/>
      <c r="RUS647" s="104"/>
      <c r="RUT647" s="60"/>
      <c r="RUU647" s="61"/>
      <c r="RUV647" s="104"/>
      <c r="RUW647" s="60"/>
      <c r="RUX647" s="61"/>
      <c r="RUY647" s="104"/>
      <c r="RUZ647" s="60"/>
      <c r="RVA647" s="61"/>
      <c r="RVB647" s="104"/>
      <c r="RVC647" s="60"/>
      <c r="RVD647" s="61"/>
      <c r="RVE647" s="104"/>
      <c r="RVF647" s="60"/>
      <c r="RVG647" s="61"/>
      <c r="RVH647" s="104"/>
      <c r="RVI647" s="60"/>
      <c r="RVJ647" s="61"/>
      <c r="RVK647" s="104"/>
      <c r="RVL647" s="60"/>
      <c r="RVM647" s="61"/>
      <c r="RVN647" s="104"/>
      <c r="RVO647" s="60"/>
      <c r="RVP647" s="61"/>
      <c r="RVQ647" s="104"/>
      <c r="RVR647" s="60"/>
      <c r="RVS647" s="61"/>
      <c r="RVT647" s="104"/>
      <c r="RVU647" s="60"/>
      <c r="RVV647" s="61"/>
      <c r="RVW647" s="104"/>
      <c r="RVX647" s="60"/>
      <c r="RVY647" s="61"/>
      <c r="RVZ647" s="104"/>
      <c r="RWA647" s="60"/>
      <c r="RWB647" s="61"/>
      <c r="RWC647" s="104"/>
      <c r="RWD647" s="60"/>
      <c r="RWE647" s="61"/>
      <c r="RWF647" s="104"/>
      <c r="RWG647" s="60"/>
      <c r="RWH647" s="61"/>
      <c r="RWI647" s="104"/>
      <c r="RWJ647" s="60"/>
      <c r="RWK647" s="61"/>
      <c r="RWL647" s="104"/>
      <c r="RWM647" s="60"/>
      <c r="RWN647" s="61"/>
      <c r="RWO647" s="104"/>
      <c r="RWP647" s="60"/>
      <c r="RWQ647" s="61"/>
      <c r="RWR647" s="104"/>
      <c r="RWS647" s="60"/>
      <c r="RWT647" s="61"/>
      <c r="RWU647" s="104"/>
      <c r="RWV647" s="60"/>
      <c r="RWW647" s="61"/>
      <c r="RWX647" s="104"/>
      <c r="RWY647" s="60"/>
      <c r="RWZ647" s="61"/>
      <c r="RXA647" s="104"/>
      <c r="RXB647" s="60"/>
      <c r="RXC647" s="61"/>
      <c r="RXD647" s="104"/>
      <c r="RXE647" s="60"/>
      <c r="RXF647" s="61"/>
      <c r="RXG647" s="104"/>
      <c r="RXH647" s="60"/>
      <c r="RXI647" s="61"/>
      <c r="RXJ647" s="104"/>
      <c r="RXK647" s="60"/>
      <c r="RXL647" s="61"/>
      <c r="RXM647" s="104"/>
      <c r="RXN647" s="60"/>
      <c r="RXO647" s="61"/>
      <c r="RXP647" s="104"/>
      <c r="RXQ647" s="60"/>
      <c r="RXR647" s="61"/>
      <c r="RXS647" s="104"/>
      <c r="RXT647" s="60"/>
      <c r="RXU647" s="61"/>
      <c r="RXV647" s="104"/>
      <c r="RXW647" s="60"/>
      <c r="RXX647" s="61"/>
      <c r="RXY647" s="104"/>
      <c r="RXZ647" s="60"/>
      <c r="RYA647" s="61"/>
      <c r="RYB647" s="104"/>
      <c r="RYC647" s="60"/>
      <c r="RYD647" s="61"/>
      <c r="RYE647" s="104"/>
      <c r="RYF647" s="60"/>
      <c r="RYG647" s="61"/>
      <c r="RYH647" s="104"/>
      <c r="RYI647" s="60"/>
      <c r="RYJ647" s="61"/>
      <c r="RYK647" s="104"/>
      <c r="RYL647" s="60"/>
      <c r="RYM647" s="61"/>
      <c r="RYN647" s="104"/>
      <c r="RYO647" s="60"/>
      <c r="RYP647" s="61"/>
      <c r="RYQ647" s="104"/>
      <c r="RYR647" s="60"/>
      <c r="RYS647" s="61"/>
      <c r="RYT647" s="104"/>
      <c r="RYU647" s="60"/>
      <c r="RYV647" s="61"/>
      <c r="RYW647" s="104"/>
      <c r="RYX647" s="60"/>
      <c r="RYY647" s="61"/>
      <c r="RYZ647" s="104"/>
      <c r="RZA647" s="60"/>
      <c r="RZB647" s="61"/>
      <c r="RZC647" s="104"/>
      <c r="RZD647" s="60"/>
      <c r="RZE647" s="61"/>
      <c r="RZF647" s="104"/>
      <c r="RZG647" s="60"/>
      <c r="RZH647" s="61"/>
      <c r="RZI647" s="104"/>
      <c r="RZJ647" s="60"/>
      <c r="RZK647" s="61"/>
      <c r="RZL647" s="104"/>
      <c r="RZM647" s="60"/>
      <c r="RZN647" s="61"/>
      <c r="RZO647" s="104"/>
      <c r="RZP647" s="60"/>
      <c r="RZQ647" s="61"/>
      <c r="RZR647" s="104"/>
      <c r="RZS647" s="60"/>
      <c r="RZT647" s="61"/>
      <c r="RZU647" s="104"/>
      <c r="RZV647" s="60"/>
      <c r="RZW647" s="61"/>
      <c r="RZX647" s="104"/>
      <c r="RZY647" s="60"/>
      <c r="RZZ647" s="61"/>
      <c r="SAA647" s="104"/>
      <c r="SAB647" s="60"/>
      <c r="SAC647" s="61"/>
      <c r="SAD647" s="104"/>
      <c r="SAE647" s="60"/>
      <c r="SAF647" s="61"/>
      <c r="SAG647" s="104"/>
      <c r="SAH647" s="60"/>
      <c r="SAI647" s="61"/>
      <c r="SAJ647" s="104"/>
      <c r="SAK647" s="60"/>
      <c r="SAL647" s="61"/>
      <c r="SAM647" s="104"/>
      <c r="SAN647" s="60"/>
      <c r="SAO647" s="61"/>
      <c r="SAP647" s="104"/>
      <c r="SAQ647" s="60"/>
      <c r="SAR647" s="61"/>
      <c r="SAS647" s="104"/>
      <c r="SAT647" s="60"/>
      <c r="SAU647" s="61"/>
      <c r="SAV647" s="104"/>
      <c r="SAW647" s="60"/>
      <c r="SAX647" s="61"/>
      <c r="SAY647" s="104"/>
      <c r="SAZ647" s="60"/>
      <c r="SBA647" s="61"/>
      <c r="SBB647" s="104"/>
      <c r="SBC647" s="60"/>
      <c r="SBD647" s="61"/>
      <c r="SBE647" s="104"/>
      <c r="SBF647" s="60"/>
      <c r="SBG647" s="61"/>
      <c r="SBH647" s="104"/>
      <c r="SBI647" s="60"/>
      <c r="SBJ647" s="61"/>
      <c r="SBK647" s="104"/>
      <c r="SBL647" s="60"/>
      <c r="SBM647" s="61"/>
      <c r="SBN647" s="104"/>
      <c r="SBO647" s="60"/>
      <c r="SBP647" s="61"/>
      <c r="SBQ647" s="104"/>
      <c r="SBR647" s="60"/>
      <c r="SBS647" s="61"/>
      <c r="SBT647" s="104"/>
      <c r="SBU647" s="60"/>
      <c r="SBV647" s="61"/>
      <c r="SBW647" s="104"/>
      <c r="SBX647" s="60"/>
      <c r="SBY647" s="61"/>
      <c r="SBZ647" s="104"/>
      <c r="SCA647" s="60"/>
      <c r="SCB647" s="61"/>
      <c r="SCC647" s="104"/>
      <c r="SCD647" s="60"/>
      <c r="SCE647" s="61"/>
      <c r="SCF647" s="104"/>
      <c r="SCG647" s="60"/>
      <c r="SCH647" s="61"/>
      <c r="SCI647" s="104"/>
      <c r="SCJ647" s="60"/>
      <c r="SCK647" s="61"/>
      <c r="SCL647" s="104"/>
      <c r="SCM647" s="60"/>
      <c r="SCN647" s="61"/>
      <c r="SCO647" s="104"/>
      <c r="SCP647" s="60"/>
      <c r="SCQ647" s="61"/>
      <c r="SCR647" s="104"/>
      <c r="SCS647" s="60"/>
      <c r="SCT647" s="61"/>
      <c r="SCU647" s="104"/>
      <c r="SCV647" s="60"/>
      <c r="SCW647" s="61"/>
      <c r="SCX647" s="104"/>
      <c r="SCY647" s="60"/>
      <c r="SCZ647" s="61"/>
      <c r="SDA647" s="104"/>
      <c r="SDB647" s="60"/>
      <c r="SDC647" s="61"/>
      <c r="SDD647" s="104"/>
      <c r="SDE647" s="60"/>
      <c r="SDF647" s="61"/>
      <c r="SDG647" s="104"/>
      <c r="SDH647" s="60"/>
      <c r="SDI647" s="61"/>
      <c r="SDJ647" s="104"/>
      <c r="SDK647" s="60"/>
      <c r="SDL647" s="61"/>
      <c r="SDM647" s="104"/>
      <c r="SDN647" s="60"/>
      <c r="SDO647" s="61"/>
      <c r="SDP647" s="104"/>
      <c r="SDQ647" s="60"/>
      <c r="SDR647" s="61"/>
      <c r="SDS647" s="104"/>
      <c r="SDT647" s="60"/>
      <c r="SDU647" s="61"/>
      <c r="SDV647" s="104"/>
      <c r="SDW647" s="60"/>
      <c r="SDX647" s="61"/>
      <c r="SDY647" s="104"/>
      <c r="SDZ647" s="60"/>
      <c r="SEA647" s="61"/>
      <c r="SEB647" s="104"/>
      <c r="SEC647" s="60"/>
      <c r="SED647" s="61"/>
      <c r="SEE647" s="104"/>
      <c r="SEF647" s="60"/>
      <c r="SEG647" s="61"/>
      <c r="SEH647" s="104"/>
      <c r="SEI647" s="60"/>
      <c r="SEJ647" s="61"/>
      <c r="SEK647" s="104"/>
      <c r="SEL647" s="60"/>
      <c r="SEM647" s="61"/>
      <c r="SEN647" s="104"/>
      <c r="SEO647" s="60"/>
      <c r="SEP647" s="61"/>
      <c r="SEQ647" s="104"/>
      <c r="SER647" s="60"/>
      <c r="SES647" s="61"/>
      <c r="SET647" s="104"/>
      <c r="SEU647" s="60"/>
      <c r="SEV647" s="61"/>
      <c r="SEW647" s="104"/>
      <c r="SEX647" s="60"/>
      <c r="SEY647" s="61"/>
      <c r="SEZ647" s="104"/>
      <c r="SFA647" s="60"/>
      <c r="SFB647" s="61"/>
      <c r="SFC647" s="104"/>
      <c r="SFD647" s="60"/>
      <c r="SFE647" s="61"/>
      <c r="SFF647" s="104"/>
      <c r="SFG647" s="60"/>
      <c r="SFH647" s="61"/>
      <c r="SFI647" s="104"/>
      <c r="SFJ647" s="60"/>
      <c r="SFK647" s="61"/>
      <c r="SFL647" s="104"/>
      <c r="SFM647" s="60"/>
      <c r="SFN647" s="61"/>
      <c r="SFO647" s="104"/>
      <c r="SFP647" s="60"/>
      <c r="SFQ647" s="61"/>
      <c r="SFR647" s="104"/>
      <c r="SFS647" s="60"/>
      <c r="SFT647" s="61"/>
      <c r="SFU647" s="104"/>
      <c r="SFV647" s="60"/>
      <c r="SFW647" s="61"/>
      <c r="SFX647" s="104"/>
      <c r="SFY647" s="60"/>
      <c r="SFZ647" s="61"/>
      <c r="SGA647" s="104"/>
      <c r="SGB647" s="60"/>
      <c r="SGC647" s="61"/>
      <c r="SGD647" s="104"/>
      <c r="SGE647" s="60"/>
      <c r="SGF647" s="61"/>
      <c r="SGG647" s="104"/>
      <c r="SGH647" s="60"/>
      <c r="SGI647" s="61"/>
      <c r="SGJ647" s="104"/>
      <c r="SGK647" s="60"/>
      <c r="SGL647" s="61"/>
      <c r="SGM647" s="104"/>
      <c r="SGN647" s="60"/>
      <c r="SGO647" s="61"/>
      <c r="SGP647" s="104"/>
      <c r="SGQ647" s="60"/>
      <c r="SGR647" s="61"/>
      <c r="SGS647" s="104"/>
      <c r="SGT647" s="60"/>
      <c r="SGU647" s="61"/>
      <c r="SGV647" s="104"/>
      <c r="SGW647" s="60"/>
      <c r="SGX647" s="61"/>
      <c r="SGY647" s="104"/>
      <c r="SGZ647" s="60"/>
      <c r="SHA647" s="61"/>
      <c r="SHB647" s="104"/>
      <c r="SHC647" s="60"/>
      <c r="SHD647" s="61"/>
      <c r="SHE647" s="104"/>
      <c r="SHF647" s="60"/>
      <c r="SHG647" s="61"/>
      <c r="SHH647" s="104"/>
      <c r="SHI647" s="60"/>
      <c r="SHJ647" s="61"/>
      <c r="SHK647" s="104"/>
      <c r="SHL647" s="60"/>
      <c r="SHM647" s="61"/>
      <c r="SHN647" s="104"/>
      <c r="SHO647" s="60"/>
      <c r="SHP647" s="61"/>
      <c r="SHQ647" s="104"/>
      <c r="SHR647" s="60"/>
      <c r="SHS647" s="61"/>
      <c r="SHT647" s="104"/>
      <c r="SHU647" s="60"/>
      <c r="SHV647" s="61"/>
      <c r="SHW647" s="104"/>
      <c r="SHX647" s="60"/>
      <c r="SHY647" s="61"/>
      <c r="SHZ647" s="104"/>
      <c r="SIA647" s="60"/>
      <c r="SIB647" s="61"/>
      <c r="SIC647" s="104"/>
      <c r="SID647" s="60"/>
      <c r="SIE647" s="61"/>
      <c r="SIF647" s="104"/>
      <c r="SIG647" s="60"/>
      <c r="SIH647" s="61"/>
      <c r="SII647" s="104"/>
      <c r="SIJ647" s="60"/>
      <c r="SIK647" s="61"/>
      <c r="SIL647" s="104"/>
      <c r="SIM647" s="60"/>
      <c r="SIN647" s="61"/>
      <c r="SIO647" s="104"/>
      <c r="SIP647" s="60"/>
      <c r="SIQ647" s="61"/>
      <c r="SIR647" s="104"/>
      <c r="SIS647" s="60"/>
      <c r="SIT647" s="61"/>
      <c r="SIU647" s="104"/>
      <c r="SIV647" s="60"/>
      <c r="SIW647" s="61"/>
      <c r="SIX647" s="104"/>
      <c r="SIY647" s="60"/>
      <c r="SIZ647" s="61"/>
      <c r="SJA647" s="104"/>
      <c r="SJB647" s="60"/>
      <c r="SJC647" s="61"/>
      <c r="SJD647" s="104"/>
      <c r="SJE647" s="60"/>
      <c r="SJF647" s="61"/>
      <c r="SJG647" s="104"/>
      <c r="SJH647" s="60"/>
      <c r="SJI647" s="61"/>
      <c r="SJJ647" s="104"/>
      <c r="SJK647" s="60"/>
      <c r="SJL647" s="61"/>
      <c r="SJM647" s="104"/>
      <c r="SJN647" s="60"/>
      <c r="SJO647" s="61"/>
      <c r="SJP647" s="104"/>
      <c r="SJQ647" s="60"/>
      <c r="SJR647" s="61"/>
      <c r="SJS647" s="104"/>
      <c r="SJT647" s="60"/>
      <c r="SJU647" s="61"/>
      <c r="SJV647" s="104"/>
      <c r="SJW647" s="60"/>
      <c r="SJX647" s="61"/>
      <c r="SJY647" s="104"/>
      <c r="SJZ647" s="60"/>
      <c r="SKA647" s="61"/>
      <c r="SKB647" s="104"/>
      <c r="SKC647" s="60"/>
      <c r="SKD647" s="61"/>
      <c r="SKE647" s="104"/>
      <c r="SKF647" s="60"/>
      <c r="SKG647" s="61"/>
      <c r="SKH647" s="104"/>
      <c r="SKI647" s="60"/>
      <c r="SKJ647" s="61"/>
      <c r="SKK647" s="104"/>
      <c r="SKL647" s="60"/>
      <c r="SKM647" s="61"/>
      <c r="SKN647" s="104"/>
      <c r="SKO647" s="60"/>
      <c r="SKP647" s="61"/>
      <c r="SKQ647" s="104"/>
      <c r="SKR647" s="60"/>
      <c r="SKS647" s="61"/>
      <c r="SKT647" s="104"/>
      <c r="SKU647" s="60"/>
      <c r="SKV647" s="61"/>
      <c r="SKW647" s="104"/>
      <c r="SKX647" s="60"/>
      <c r="SKY647" s="61"/>
      <c r="SKZ647" s="104"/>
      <c r="SLA647" s="60"/>
      <c r="SLB647" s="61"/>
      <c r="SLC647" s="104"/>
      <c r="SLD647" s="60"/>
      <c r="SLE647" s="61"/>
      <c r="SLF647" s="104"/>
      <c r="SLG647" s="60"/>
      <c r="SLH647" s="61"/>
      <c r="SLI647" s="104"/>
      <c r="SLJ647" s="60"/>
      <c r="SLK647" s="61"/>
      <c r="SLL647" s="104"/>
      <c r="SLM647" s="60"/>
      <c r="SLN647" s="61"/>
      <c r="SLO647" s="104"/>
      <c r="SLP647" s="60"/>
      <c r="SLQ647" s="61"/>
      <c r="SLR647" s="104"/>
      <c r="SLS647" s="60"/>
      <c r="SLT647" s="61"/>
      <c r="SLU647" s="104"/>
      <c r="SLV647" s="60"/>
      <c r="SLW647" s="61"/>
      <c r="SLX647" s="104"/>
      <c r="SLY647" s="60"/>
      <c r="SLZ647" s="61"/>
      <c r="SMA647" s="104"/>
      <c r="SMB647" s="60"/>
      <c r="SMC647" s="61"/>
      <c r="SMD647" s="104"/>
      <c r="SME647" s="60"/>
      <c r="SMF647" s="61"/>
      <c r="SMG647" s="104"/>
      <c r="SMH647" s="60"/>
      <c r="SMI647" s="61"/>
      <c r="SMJ647" s="104"/>
      <c r="SMK647" s="60"/>
      <c r="SML647" s="61"/>
      <c r="SMM647" s="104"/>
      <c r="SMN647" s="60"/>
      <c r="SMO647" s="61"/>
      <c r="SMP647" s="104"/>
      <c r="SMQ647" s="60"/>
      <c r="SMR647" s="61"/>
      <c r="SMS647" s="104"/>
      <c r="SMT647" s="60"/>
      <c r="SMU647" s="61"/>
      <c r="SMV647" s="104"/>
      <c r="SMW647" s="60"/>
      <c r="SMX647" s="61"/>
      <c r="SMY647" s="104"/>
      <c r="SMZ647" s="60"/>
      <c r="SNA647" s="61"/>
      <c r="SNB647" s="104"/>
      <c r="SNC647" s="60"/>
      <c r="SND647" s="61"/>
      <c r="SNE647" s="104"/>
      <c r="SNF647" s="60"/>
      <c r="SNG647" s="61"/>
      <c r="SNH647" s="104"/>
      <c r="SNI647" s="60"/>
      <c r="SNJ647" s="61"/>
      <c r="SNK647" s="104"/>
      <c r="SNL647" s="60"/>
      <c r="SNM647" s="61"/>
      <c r="SNN647" s="104"/>
      <c r="SNO647" s="60"/>
      <c r="SNP647" s="61"/>
      <c r="SNQ647" s="104"/>
      <c r="SNR647" s="60"/>
      <c r="SNS647" s="61"/>
      <c r="SNT647" s="104"/>
      <c r="SNU647" s="60"/>
      <c r="SNV647" s="61"/>
      <c r="SNW647" s="104"/>
      <c r="SNX647" s="60"/>
      <c r="SNY647" s="61"/>
      <c r="SNZ647" s="104"/>
      <c r="SOA647" s="60"/>
      <c r="SOB647" s="61"/>
      <c r="SOC647" s="104"/>
      <c r="SOD647" s="60"/>
      <c r="SOE647" s="61"/>
      <c r="SOF647" s="104"/>
      <c r="SOG647" s="60"/>
      <c r="SOH647" s="61"/>
      <c r="SOI647" s="104"/>
      <c r="SOJ647" s="60"/>
      <c r="SOK647" s="61"/>
      <c r="SOL647" s="104"/>
      <c r="SOM647" s="60"/>
      <c r="SON647" s="61"/>
      <c r="SOO647" s="104"/>
      <c r="SOP647" s="60"/>
      <c r="SOQ647" s="61"/>
      <c r="SOR647" s="104"/>
      <c r="SOS647" s="60"/>
      <c r="SOT647" s="61"/>
      <c r="SOU647" s="104"/>
      <c r="SOV647" s="60"/>
      <c r="SOW647" s="61"/>
      <c r="SOX647" s="104"/>
      <c r="SOY647" s="60"/>
      <c r="SOZ647" s="61"/>
      <c r="SPA647" s="104"/>
      <c r="SPB647" s="60"/>
      <c r="SPC647" s="61"/>
      <c r="SPD647" s="104"/>
      <c r="SPE647" s="60"/>
      <c r="SPF647" s="61"/>
      <c r="SPG647" s="104"/>
      <c r="SPH647" s="60"/>
      <c r="SPI647" s="61"/>
      <c r="SPJ647" s="104"/>
      <c r="SPK647" s="60"/>
      <c r="SPL647" s="61"/>
      <c r="SPM647" s="104"/>
      <c r="SPN647" s="60"/>
      <c r="SPO647" s="61"/>
      <c r="SPP647" s="104"/>
      <c r="SPQ647" s="60"/>
      <c r="SPR647" s="61"/>
      <c r="SPS647" s="104"/>
      <c r="SPT647" s="60"/>
      <c r="SPU647" s="61"/>
      <c r="SPV647" s="104"/>
      <c r="SPW647" s="60"/>
      <c r="SPX647" s="61"/>
      <c r="SPY647" s="104"/>
      <c r="SPZ647" s="60"/>
      <c r="SQA647" s="61"/>
      <c r="SQB647" s="104"/>
      <c r="SQC647" s="60"/>
      <c r="SQD647" s="61"/>
      <c r="SQE647" s="104"/>
      <c r="SQF647" s="60"/>
      <c r="SQG647" s="61"/>
      <c r="SQH647" s="104"/>
      <c r="SQI647" s="60"/>
      <c r="SQJ647" s="61"/>
      <c r="SQK647" s="104"/>
      <c r="SQL647" s="60"/>
      <c r="SQM647" s="61"/>
      <c r="SQN647" s="104"/>
      <c r="SQO647" s="60"/>
      <c r="SQP647" s="61"/>
      <c r="SQQ647" s="104"/>
      <c r="SQR647" s="60"/>
      <c r="SQS647" s="61"/>
      <c r="SQT647" s="104"/>
      <c r="SQU647" s="60"/>
      <c r="SQV647" s="61"/>
      <c r="SQW647" s="104"/>
      <c r="SQX647" s="60"/>
      <c r="SQY647" s="61"/>
      <c r="SQZ647" s="104"/>
      <c r="SRA647" s="60"/>
      <c r="SRB647" s="61"/>
      <c r="SRC647" s="104"/>
      <c r="SRD647" s="60"/>
      <c r="SRE647" s="61"/>
      <c r="SRF647" s="104"/>
      <c r="SRG647" s="60"/>
      <c r="SRH647" s="61"/>
      <c r="SRI647" s="104"/>
      <c r="SRJ647" s="60"/>
      <c r="SRK647" s="61"/>
      <c r="SRL647" s="104"/>
      <c r="SRM647" s="60"/>
      <c r="SRN647" s="61"/>
      <c r="SRO647" s="104"/>
      <c r="SRP647" s="60"/>
      <c r="SRQ647" s="61"/>
      <c r="SRR647" s="104"/>
      <c r="SRS647" s="60"/>
      <c r="SRT647" s="61"/>
      <c r="SRU647" s="104"/>
      <c r="SRV647" s="60"/>
      <c r="SRW647" s="61"/>
      <c r="SRX647" s="104"/>
      <c r="SRY647" s="60"/>
      <c r="SRZ647" s="61"/>
      <c r="SSA647" s="104"/>
      <c r="SSB647" s="60"/>
      <c r="SSC647" s="61"/>
      <c r="SSD647" s="104"/>
      <c r="SSE647" s="60"/>
      <c r="SSF647" s="61"/>
      <c r="SSG647" s="104"/>
      <c r="SSH647" s="60"/>
      <c r="SSI647" s="61"/>
      <c r="SSJ647" s="104"/>
      <c r="SSK647" s="60"/>
      <c r="SSL647" s="61"/>
      <c r="SSM647" s="104"/>
      <c r="SSN647" s="60"/>
      <c r="SSO647" s="61"/>
      <c r="SSP647" s="104"/>
      <c r="SSQ647" s="60"/>
      <c r="SSR647" s="61"/>
      <c r="SSS647" s="104"/>
      <c r="SST647" s="60"/>
      <c r="SSU647" s="61"/>
      <c r="SSV647" s="104"/>
      <c r="SSW647" s="60"/>
      <c r="SSX647" s="61"/>
      <c r="SSY647" s="104"/>
      <c r="SSZ647" s="60"/>
      <c r="STA647" s="61"/>
      <c r="STB647" s="104"/>
      <c r="STC647" s="60"/>
      <c r="STD647" s="61"/>
      <c r="STE647" s="104"/>
      <c r="STF647" s="60"/>
      <c r="STG647" s="61"/>
      <c r="STH647" s="104"/>
      <c r="STI647" s="60"/>
      <c r="STJ647" s="61"/>
      <c r="STK647" s="104"/>
      <c r="STL647" s="60"/>
      <c r="STM647" s="61"/>
      <c r="STN647" s="104"/>
      <c r="STO647" s="60"/>
      <c r="STP647" s="61"/>
      <c r="STQ647" s="104"/>
      <c r="STR647" s="60"/>
      <c r="STS647" s="61"/>
      <c r="STT647" s="104"/>
      <c r="STU647" s="60"/>
      <c r="STV647" s="61"/>
      <c r="STW647" s="104"/>
      <c r="STX647" s="60"/>
      <c r="STY647" s="61"/>
      <c r="STZ647" s="104"/>
      <c r="SUA647" s="60"/>
      <c r="SUB647" s="61"/>
      <c r="SUC647" s="104"/>
      <c r="SUD647" s="60"/>
      <c r="SUE647" s="61"/>
      <c r="SUF647" s="104"/>
      <c r="SUG647" s="60"/>
      <c r="SUH647" s="61"/>
      <c r="SUI647" s="104"/>
      <c r="SUJ647" s="60"/>
      <c r="SUK647" s="61"/>
      <c r="SUL647" s="104"/>
      <c r="SUM647" s="60"/>
      <c r="SUN647" s="61"/>
      <c r="SUO647" s="104"/>
      <c r="SUP647" s="60"/>
      <c r="SUQ647" s="61"/>
      <c r="SUR647" s="104"/>
      <c r="SUS647" s="60"/>
      <c r="SUT647" s="61"/>
      <c r="SUU647" s="104"/>
      <c r="SUV647" s="60"/>
      <c r="SUW647" s="61"/>
      <c r="SUX647" s="104"/>
      <c r="SUY647" s="60"/>
      <c r="SUZ647" s="61"/>
      <c r="SVA647" s="104"/>
      <c r="SVB647" s="60"/>
      <c r="SVC647" s="61"/>
      <c r="SVD647" s="104"/>
      <c r="SVE647" s="60"/>
      <c r="SVF647" s="61"/>
      <c r="SVG647" s="104"/>
      <c r="SVH647" s="60"/>
      <c r="SVI647" s="61"/>
      <c r="SVJ647" s="104"/>
      <c r="SVK647" s="60"/>
      <c r="SVL647" s="61"/>
      <c r="SVM647" s="104"/>
      <c r="SVN647" s="60"/>
      <c r="SVO647" s="61"/>
      <c r="SVP647" s="104"/>
      <c r="SVQ647" s="60"/>
      <c r="SVR647" s="61"/>
      <c r="SVS647" s="104"/>
      <c r="SVT647" s="60"/>
      <c r="SVU647" s="61"/>
      <c r="SVV647" s="104"/>
      <c r="SVW647" s="60"/>
      <c r="SVX647" s="61"/>
      <c r="SVY647" s="104"/>
      <c r="SVZ647" s="60"/>
      <c r="SWA647" s="61"/>
      <c r="SWB647" s="104"/>
      <c r="SWC647" s="60"/>
      <c r="SWD647" s="61"/>
      <c r="SWE647" s="104"/>
      <c r="SWF647" s="60"/>
      <c r="SWG647" s="61"/>
      <c r="SWH647" s="104"/>
      <c r="SWI647" s="60"/>
      <c r="SWJ647" s="61"/>
      <c r="SWK647" s="104"/>
      <c r="SWL647" s="60"/>
      <c r="SWM647" s="61"/>
      <c r="SWN647" s="104"/>
      <c r="SWO647" s="60"/>
      <c r="SWP647" s="61"/>
      <c r="SWQ647" s="104"/>
      <c r="SWR647" s="60"/>
      <c r="SWS647" s="61"/>
      <c r="SWT647" s="104"/>
      <c r="SWU647" s="60"/>
      <c r="SWV647" s="61"/>
      <c r="SWW647" s="104"/>
      <c r="SWX647" s="60"/>
      <c r="SWY647" s="61"/>
      <c r="SWZ647" s="104"/>
      <c r="SXA647" s="60"/>
      <c r="SXB647" s="61"/>
      <c r="SXC647" s="104"/>
      <c r="SXD647" s="60"/>
      <c r="SXE647" s="61"/>
      <c r="SXF647" s="104"/>
      <c r="SXG647" s="60"/>
      <c r="SXH647" s="61"/>
      <c r="SXI647" s="104"/>
      <c r="SXJ647" s="60"/>
      <c r="SXK647" s="61"/>
      <c r="SXL647" s="104"/>
      <c r="SXM647" s="60"/>
      <c r="SXN647" s="61"/>
      <c r="SXO647" s="104"/>
      <c r="SXP647" s="60"/>
      <c r="SXQ647" s="61"/>
      <c r="SXR647" s="104"/>
      <c r="SXS647" s="60"/>
      <c r="SXT647" s="61"/>
      <c r="SXU647" s="104"/>
      <c r="SXV647" s="60"/>
      <c r="SXW647" s="61"/>
      <c r="SXX647" s="104"/>
      <c r="SXY647" s="60"/>
      <c r="SXZ647" s="61"/>
      <c r="SYA647" s="104"/>
      <c r="SYB647" s="60"/>
      <c r="SYC647" s="61"/>
      <c r="SYD647" s="104"/>
      <c r="SYE647" s="60"/>
      <c r="SYF647" s="61"/>
      <c r="SYG647" s="104"/>
      <c r="SYH647" s="60"/>
      <c r="SYI647" s="61"/>
      <c r="SYJ647" s="104"/>
      <c r="SYK647" s="60"/>
      <c r="SYL647" s="61"/>
      <c r="SYM647" s="104"/>
      <c r="SYN647" s="60"/>
      <c r="SYO647" s="61"/>
      <c r="SYP647" s="104"/>
      <c r="SYQ647" s="60"/>
      <c r="SYR647" s="61"/>
      <c r="SYS647" s="104"/>
      <c r="SYT647" s="60"/>
      <c r="SYU647" s="61"/>
      <c r="SYV647" s="104"/>
      <c r="SYW647" s="60"/>
      <c r="SYX647" s="61"/>
      <c r="SYY647" s="104"/>
      <c r="SYZ647" s="60"/>
      <c r="SZA647" s="61"/>
      <c r="SZB647" s="104"/>
      <c r="SZC647" s="60"/>
      <c r="SZD647" s="61"/>
      <c r="SZE647" s="104"/>
      <c r="SZF647" s="60"/>
      <c r="SZG647" s="61"/>
      <c r="SZH647" s="104"/>
      <c r="SZI647" s="60"/>
      <c r="SZJ647" s="61"/>
      <c r="SZK647" s="104"/>
      <c r="SZL647" s="60"/>
      <c r="SZM647" s="61"/>
      <c r="SZN647" s="104"/>
      <c r="SZO647" s="60"/>
      <c r="SZP647" s="61"/>
      <c r="SZQ647" s="104"/>
      <c r="SZR647" s="60"/>
      <c r="SZS647" s="61"/>
      <c r="SZT647" s="104"/>
      <c r="SZU647" s="60"/>
      <c r="SZV647" s="61"/>
      <c r="SZW647" s="104"/>
      <c r="SZX647" s="60"/>
      <c r="SZY647" s="61"/>
      <c r="SZZ647" s="104"/>
      <c r="TAA647" s="60"/>
      <c r="TAB647" s="61"/>
      <c r="TAC647" s="104"/>
      <c r="TAD647" s="60"/>
      <c r="TAE647" s="61"/>
      <c r="TAF647" s="104"/>
      <c r="TAG647" s="60"/>
      <c r="TAH647" s="61"/>
      <c r="TAI647" s="104"/>
      <c r="TAJ647" s="60"/>
      <c r="TAK647" s="61"/>
      <c r="TAL647" s="104"/>
      <c r="TAM647" s="60"/>
      <c r="TAN647" s="61"/>
      <c r="TAO647" s="104"/>
      <c r="TAP647" s="60"/>
      <c r="TAQ647" s="61"/>
      <c r="TAR647" s="104"/>
      <c r="TAS647" s="60"/>
      <c r="TAT647" s="61"/>
      <c r="TAU647" s="104"/>
      <c r="TAV647" s="60"/>
      <c r="TAW647" s="61"/>
      <c r="TAX647" s="104"/>
      <c r="TAY647" s="60"/>
      <c r="TAZ647" s="61"/>
      <c r="TBA647" s="104"/>
      <c r="TBB647" s="60"/>
      <c r="TBC647" s="61"/>
      <c r="TBD647" s="104"/>
      <c r="TBE647" s="60"/>
      <c r="TBF647" s="61"/>
      <c r="TBG647" s="104"/>
      <c r="TBH647" s="60"/>
      <c r="TBI647" s="61"/>
      <c r="TBJ647" s="104"/>
      <c r="TBK647" s="60"/>
      <c r="TBL647" s="61"/>
      <c r="TBM647" s="104"/>
      <c r="TBN647" s="60"/>
      <c r="TBO647" s="61"/>
      <c r="TBP647" s="104"/>
      <c r="TBQ647" s="60"/>
      <c r="TBR647" s="61"/>
      <c r="TBS647" s="104"/>
      <c r="TBT647" s="60"/>
      <c r="TBU647" s="61"/>
      <c r="TBV647" s="104"/>
      <c r="TBW647" s="60"/>
      <c r="TBX647" s="61"/>
      <c r="TBY647" s="104"/>
      <c r="TBZ647" s="60"/>
      <c r="TCA647" s="61"/>
      <c r="TCB647" s="104"/>
      <c r="TCC647" s="60"/>
      <c r="TCD647" s="61"/>
      <c r="TCE647" s="104"/>
      <c r="TCF647" s="60"/>
      <c r="TCG647" s="61"/>
      <c r="TCH647" s="104"/>
      <c r="TCI647" s="60"/>
      <c r="TCJ647" s="61"/>
      <c r="TCK647" s="104"/>
      <c r="TCL647" s="60"/>
      <c r="TCM647" s="61"/>
      <c r="TCN647" s="104"/>
      <c r="TCO647" s="60"/>
      <c r="TCP647" s="61"/>
      <c r="TCQ647" s="104"/>
      <c r="TCR647" s="60"/>
      <c r="TCS647" s="61"/>
      <c r="TCT647" s="104"/>
      <c r="TCU647" s="60"/>
      <c r="TCV647" s="61"/>
      <c r="TCW647" s="104"/>
      <c r="TCX647" s="60"/>
      <c r="TCY647" s="61"/>
      <c r="TCZ647" s="104"/>
      <c r="TDA647" s="60"/>
      <c r="TDB647" s="61"/>
      <c r="TDC647" s="104"/>
      <c r="TDD647" s="60"/>
      <c r="TDE647" s="61"/>
      <c r="TDF647" s="104"/>
      <c r="TDG647" s="60"/>
      <c r="TDH647" s="61"/>
      <c r="TDI647" s="104"/>
      <c r="TDJ647" s="60"/>
      <c r="TDK647" s="61"/>
      <c r="TDL647" s="104"/>
      <c r="TDM647" s="60"/>
      <c r="TDN647" s="61"/>
      <c r="TDO647" s="104"/>
      <c r="TDP647" s="60"/>
      <c r="TDQ647" s="61"/>
      <c r="TDR647" s="104"/>
      <c r="TDS647" s="60"/>
      <c r="TDT647" s="61"/>
      <c r="TDU647" s="104"/>
      <c r="TDV647" s="60"/>
      <c r="TDW647" s="61"/>
      <c r="TDX647" s="104"/>
      <c r="TDY647" s="60"/>
      <c r="TDZ647" s="61"/>
      <c r="TEA647" s="104"/>
      <c r="TEB647" s="60"/>
      <c r="TEC647" s="61"/>
      <c r="TED647" s="104"/>
      <c r="TEE647" s="60"/>
      <c r="TEF647" s="61"/>
      <c r="TEG647" s="104"/>
      <c r="TEH647" s="60"/>
      <c r="TEI647" s="61"/>
      <c r="TEJ647" s="104"/>
      <c r="TEK647" s="60"/>
      <c r="TEL647" s="61"/>
      <c r="TEM647" s="104"/>
      <c r="TEN647" s="60"/>
      <c r="TEO647" s="61"/>
      <c r="TEP647" s="104"/>
      <c r="TEQ647" s="60"/>
      <c r="TER647" s="61"/>
      <c r="TES647" s="104"/>
      <c r="TET647" s="60"/>
      <c r="TEU647" s="61"/>
      <c r="TEV647" s="104"/>
      <c r="TEW647" s="60"/>
      <c r="TEX647" s="61"/>
      <c r="TEY647" s="104"/>
      <c r="TEZ647" s="60"/>
      <c r="TFA647" s="61"/>
      <c r="TFB647" s="104"/>
      <c r="TFC647" s="60"/>
      <c r="TFD647" s="61"/>
      <c r="TFE647" s="104"/>
      <c r="TFF647" s="60"/>
      <c r="TFG647" s="61"/>
      <c r="TFH647" s="104"/>
      <c r="TFI647" s="60"/>
      <c r="TFJ647" s="61"/>
      <c r="TFK647" s="104"/>
      <c r="TFL647" s="60"/>
      <c r="TFM647" s="61"/>
      <c r="TFN647" s="104"/>
      <c r="TFO647" s="60"/>
      <c r="TFP647" s="61"/>
      <c r="TFQ647" s="104"/>
      <c r="TFR647" s="60"/>
      <c r="TFS647" s="61"/>
      <c r="TFT647" s="104"/>
      <c r="TFU647" s="60"/>
      <c r="TFV647" s="61"/>
      <c r="TFW647" s="104"/>
      <c r="TFX647" s="60"/>
      <c r="TFY647" s="61"/>
      <c r="TFZ647" s="104"/>
      <c r="TGA647" s="60"/>
      <c r="TGB647" s="61"/>
      <c r="TGC647" s="104"/>
      <c r="TGD647" s="60"/>
      <c r="TGE647" s="61"/>
      <c r="TGF647" s="104"/>
      <c r="TGG647" s="60"/>
      <c r="TGH647" s="61"/>
      <c r="TGI647" s="104"/>
      <c r="TGJ647" s="60"/>
      <c r="TGK647" s="61"/>
      <c r="TGL647" s="104"/>
      <c r="TGM647" s="60"/>
      <c r="TGN647" s="61"/>
      <c r="TGO647" s="104"/>
      <c r="TGP647" s="60"/>
      <c r="TGQ647" s="61"/>
      <c r="TGR647" s="104"/>
      <c r="TGS647" s="60"/>
      <c r="TGT647" s="61"/>
      <c r="TGU647" s="104"/>
      <c r="TGV647" s="60"/>
      <c r="TGW647" s="61"/>
      <c r="TGX647" s="104"/>
      <c r="TGY647" s="60"/>
      <c r="TGZ647" s="61"/>
      <c r="THA647" s="104"/>
      <c r="THB647" s="60"/>
      <c r="THC647" s="61"/>
      <c r="THD647" s="104"/>
      <c r="THE647" s="60"/>
      <c r="THF647" s="61"/>
      <c r="THG647" s="104"/>
      <c r="THH647" s="60"/>
      <c r="THI647" s="61"/>
      <c r="THJ647" s="104"/>
      <c r="THK647" s="60"/>
      <c r="THL647" s="61"/>
      <c r="THM647" s="104"/>
      <c r="THN647" s="60"/>
      <c r="THO647" s="61"/>
      <c r="THP647" s="104"/>
      <c r="THQ647" s="60"/>
      <c r="THR647" s="61"/>
      <c r="THS647" s="104"/>
      <c r="THT647" s="60"/>
      <c r="THU647" s="61"/>
      <c r="THV647" s="104"/>
      <c r="THW647" s="60"/>
      <c r="THX647" s="61"/>
      <c r="THY647" s="104"/>
      <c r="THZ647" s="60"/>
      <c r="TIA647" s="61"/>
      <c r="TIB647" s="104"/>
      <c r="TIC647" s="60"/>
      <c r="TID647" s="61"/>
      <c r="TIE647" s="104"/>
      <c r="TIF647" s="60"/>
      <c r="TIG647" s="61"/>
      <c r="TIH647" s="104"/>
      <c r="TII647" s="60"/>
      <c r="TIJ647" s="61"/>
      <c r="TIK647" s="104"/>
      <c r="TIL647" s="60"/>
      <c r="TIM647" s="61"/>
      <c r="TIN647" s="104"/>
      <c r="TIO647" s="60"/>
      <c r="TIP647" s="61"/>
      <c r="TIQ647" s="104"/>
      <c r="TIR647" s="60"/>
      <c r="TIS647" s="61"/>
      <c r="TIT647" s="104"/>
      <c r="TIU647" s="60"/>
      <c r="TIV647" s="61"/>
      <c r="TIW647" s="104"/>
      <c r="TIX647" s="60"/>
      <c r="TIY647" s="61"/>
      <c r="TIZ647" s="104"/>
      <c r="TJA647" s="60"/>
      <c r="TJB647" s="61"/>
      <c r="TJC647" s="104"/>
      <c r="TJD647" s="60"/>
      <c r="TJE647" s="61"/>
      <c r="TJF647" s="104"/>
      <c r="TJG647" s="60"/>
      <c r="TJH647" s="61"/>
      <c r="TJI647" s="104"/>
      <c r="TJJ647" s="60"/>
      <c r="TJK647" s="61"/>
      <c r="TJL647" s="104"/>
      <c r="TJM647" s="60"/>
      <c r="TJN647" s="61"/>
      <c r="TJO647" s="104"/>
      <c r="TJP647" s="60"/>
      <c r="TJQ647" s="61"/>
      <c r="TJR647" s="104"/>
      <c r="TJS647" s="60"/>
      <c r="TJT647" s="61"/>
      <c r="TJU647" s="104"/>
      <c r="TJV647" s="60"/>
      <c r="TJW647" s="61"/>
      <c r="TJX647" s="104"/>
      <c r="TJY647" s="60"/>
      <c r="TJZ647" s="61"/>
      <c r="TKA647" s="104"/>
      <c r="TKB647" s="60"/>
      <c r="TKC647" s="61"/>
      <c r="TKD647" s="104"/>
      <c r="TKE647" s="60"/>
      <c r="TKF647" s="61"/>
      <c r="TKG647" s="104"/>
      <c r="TKH647" s="60"/>
      <c r="TKI647" s="61"/>
      <c r="TKJ647" s="104"/>
      <c r="TKK647" s="60"/>
      <c r="TKL647" s="61"/>
      <c r="TKM647" s="104"/>
      <c r="TKN647" s="60"/>
      <c r="TKO647" s="61"/>
      <c r="TKP647" s="104"/>
      <c r="TKQ647" s="60"/>
      <c r="TKR647" s="61"/>
      <c r="TKS647" s="104"/>
      <c r="TKT647" s="60"/>
      <c r="TKU647" s="61"/>
      <c r="TKV647" s="104"/>
      <c r="TKW647" s="60"/>
      <c r="TKX647" s="61"/>
      <c r="TKY647" s="104"/>
      <c r="TKZ647" s="60"/>
      <c r="TLA647" s="61"/>
      <c r="TLB647" s="104"/>
      <c r="TLC647" s="60"/>
      <c r="TLD647" s="61"/>
      <c r="TLE647" s="104"/>
      <c r="TLF647" s="60"/>
      <c r="TLG647" s="61"/>
      <c r="TLH647" s="104"/>
      <c r="TLI647" s="60"/>
      <c r="TLJ647" s="61"/>
      <c r="TLK647" s="104"/>
      <c r="TLL647" s="60"/>
      <c r="TLM647" s="61"/>
      <c r="TLN647" s="104"/>
      <c r="TLO647" s="60"/>
      <c r="TLP647" s="61"/>
      <c r="TLQ647" s="104"/>
      <c r="TLR647" s="60"/>
      <c r="TLS647" s="61"/>
      <c r="TLT647" s="104"/>
      <c r="TLU647" s="60"/>
      <c r="TLV647" s="61"/>
      <c r="TLW647" s="104"/>
      <c r="TLX647" s="60"/>
      <c r="TLY647" s="61"/>
      <c r="TLZ647" s="104"/>
      <c r="TMA647" s="60"/>
      <c r="TMB647" s="61"/>
      <c r="TMC647" s="104"/>
      <c r="TMD647" s="60"/>
      <c r="TME647" s="61"/>
      <c r="TMF647" s="104"/>
      <c r="TMG647" s="60"/>
      <c r="TMH647" s="61"/>
      <c r="TMI647" s="104"/>
      <c r="TMJ647" s="60"/>
      <c r="TMK647" s="61"/>
      <c r="TML647" s="104"/>
      <c r="TMM647" s="60"/>
      <c r="TMN647" s="61"/>
      <c r="TMO647" s="104"/>
      <c r="TMP647" s="60"/>
      <c r="TMQ647" s="61"/>
      <c r="TMR647" s="104"/>
      <c r="TMS647" s="60"/>
      <c r="TMT647" s="61"/>
      <c r="TMU647" s="104"/>
      <c r="TMV647" s="60"/>
      <c r="TMW647" s="61"/>
      <c r="TMX647" s="104"/>
      <c r="TMY647" s="60"/>
      <c r="TMZ647" s="61"/>
      <c r="TNA647" s="104"/>
      <c r="TNB647" s="60"/>
      <c r="TNC647" s="61"/>
      <c r="TND647" s="104"/>
      <c r="TNE647" s="60"/>
      <c r="TNF647" s="61"/>
      <c r="TNG647" s="104"/>
      <c r="TNH647" s="60"/>
      <c r="TNI647" s="61"/>
      <c r="TNJ647" s="104"/>
      <c r="TNK647" s="60"/>
      <c r="TNL647" s="61"/>
      <c r="TNM647" s="104"/>
      <c r="TNN647" s="60"/>
      <c r="TNO647" s="61"/>
      <c r="TNP647" s="104"/>
      <c r="TNQ647" s="60"/>
      <c r="TNR647" s="61"/>
      <c r="TNS647" s="104"/>
      <c r="TNT647" s="60"/>
      <c r="TNU647" s="61"/>
      <c r="TNV647" s="104"/>
      <c r="TNW647" s="60"/>
      <c r="TNX647" s="61"/>
      <c r="TNY647" s="104"/>
      <c r="TNZ647" s="60"/>
      <c r="TOA647" s="61"/>
      <c r="TOB647" s="104"/>
      <c r="TOC647" s="60"/>
      <c r="TOD647" s="61"/>
      <c r="TOE647" s="104"/>
      <c r="TOF647" s="60"/>
      <c r="TOG647" s="61"/>
      <c r="TOH647" s="104"/>
      <c r="TOI647" s="60"/>
      <c r="TOJ647" s="61"/>
      <c r="TOK647" s="104"/>
      <c r="TOL647" s="60"/>
      <c r="TOM647" s="61"/>
      <c r="TON647" s="104"/>
      <c r="TOO647" s="60"/>
      <c r="TOP647" s="61"/>
      <c r="TOQ647" s="104"/>
      <c r="TOR647" s="60"/>
      <c r="TOS647" s="61"/>
      <c r="TOT647" s="104"/>
      <c r="TOU647" s="60"/>
      <c r="TOV647" s="61"/>
      <c r="TOW647" s="104"/>
      <c r="TOX647" s="60"/>
      <c r="TOY647" s="61"/>
      <c r="TOZ647" s="104"/>
      <c r="TPA647" s="60"/>
      <c r="TPB647" s="61"/>
      <c r="TPC647" s="104"/>
      <c r="TPD647" s="60"/>
      <c r="TPE647" s="61"/>
      <c r="TPF647" s="104"/>
      <c r="TPG647" s="60"/>
      <c r="TPH647" s="61"/>
      <c r="TPI647" s="104"/>
      <c r="TPJ647" s="60"/>
      <c r="TPK647" s="61"/>
      <c r="TPL647" s="104"/>
      <c r="TPM647" s="60"/>
      <c r="TPN647" s="61"/>
      <c r="TPO647" s="104"/>
      <c r="TPP647" s="60"/>
      <c r="TPQ647" s="61"/>
      <c r="TPR647" s="104"/>
      <c r="TPS647" s="60"/>
      <c r="TPT647" s="61"/>
      <c r="TPU647" s="104"/>
      <c r="TPV647" s="60"/>
      <c r="TPW647" s="61"/>
      <c r="TPX647" s="104"/>
      <c r="TPY647" s="60"/>
      <c r="TPZ647" s="61"/>
      <c r="TQA647" s="104"/>
      <c r="TQB647" s="60"/>
      <c r="TQC647" s="61"/>
      <c r="TQD647" s="104"/>
      <c r="TQE647" s="60"/>
      <c r="TQF647" s="61"/>
      <c r="TQG647" s="104"/>
      <c r="TQH647" s="60"/>
      <c r="TQI647" s="61"/>
      <c r="TQJ647" s="104"/>
      <c r="TQK647" s="60"/>
      <c r="TQL647" s="61"/>
      <c r="TQM647" s="104"/>
      <c r="TQN647" s="60"/>
      <c r="TQO647" s="61"/>
      <c r="TQP647" s="104"/>
      <c r="TQQ647" s="60"/>
      <c r="TQR647" s="61"/>
      <c r="TQS647" s="104"/>
      <c r="TQT647" s="60"/>
      <c r="TQU647" s="61"/>
      <c r="TQV647" s="104"/>
      <c r="TQW647" s="60"/>
      <c r="TQX647" s="61"/>
      <c r="TQY647" s="104"/>
      <c r="TQZ647" s="60"/>
      <c r="TRA647" s="61"/>
      <c r="TRB647" s="104"/>
      <c r="TRC647" s="60"/>
      <c r="TRD647" s="61"/>
      <c r="TRE647" s="104"/>
      <c r="TRF647" s="60"/>
      <c r="TRG647" s="61"/>
      <c r="TRH647" s="104"/>
      <c r="TRI647" s="60"/>
      <c r="TRJ647" s="61"/>
      <c r="TRK647" s="104"/>
      <c r="TRL647" s="60"/>
      <c r="TRM647" s="61"/>
      <c r="TRN647" s="104"/>
      <c r="TRO647" s="60"/>
      <c r="TRP647" s="61"/>
      <c r="TRQ647" s="104"/>
      <c r="TRR647" s="60"/>
      <c r="TRS647" s="61"/>
      <c r="TRT647" s="104"/>
      <c r="TRU647" s="60"/>
      <c r="TRV647" s="61"/>
      <c r="TRW647" s="104"/>
      <c r="TRX647" s="60"/>
      <c r="TRY647" s="61"/>
      <c r="TRZ647" s="104"/>
      <c r="TSA647" s="60"/>
      <c r="TSB647" s="61"/>
      <c r="TSC647" s="104"/>
      <c r="TSD647" s="60"/>
      <c r="TSE647" s="61"/>
      <c r="TSF647" s="104"/>
      <c r="TSG647" s="60"/>
      <c r="TSH647" s="61"/>
      <c r="TSI647" s="104"/>
      <c r="TSJ647" s="60"/>
      <c r="TSK647" s="61"/>
      <c r="TSL647" s="104"/>
      <c r="TSM647" s="60"/>
      <c r="TSN647" s="61"/>
      <c r="TSO647" s="104"/>
      <c r="TSP647" s="60"/>
      <c r="TSQ647" s="61"/>
      <c r="TSR647" s="104"/>
      <c r="TSS647" s="60"/>
      <c r="TST647" s="61"/>
      <c r="TSU647" s="104"/>
      <c r="TSV647" s="60"/>
      <c r="TSW647" s="61"/>
      <c r="TSX647" s="104"/>
      <c r="TSY647" s="60"/>
      <c r="TSZ647" s="61"/>
      <c r="TTA647" s="104"/>
      <c r="TTB647" s="60"/>
      <c r="TTC647" s="61"/>
      <c r="TTD647" s="104"/>
      <c r="TTE647" s="60"/>
      <c r="TTF647" s="61"/>
      <c r="TTG647" s="104"/>
      <c r="TTH647" s="60"/>
      <c r="TTI647" s="61"/>
      <c r="TTJ647" s="104"/>
      <c r="TTK647" s="60"/>
      <c r="TTL647" s="61"/>
      <c r="TTM647" s="104"/>
      <c r="TTN647" s="60"/>
      <c r="TTO647" s="61"/>
      <c r="TTP647" s="104"/>
      <c r="TTQ647" s="60"/>
      <c r="TTR647" s="61"/>
      <c r="TTS647" s="104"/>
      <c r="TTT647" s="60"/>
      <c r="TTU647" s="61"/>
      <c r="TTV647" s="104"/>
      <c r="TTW647" s="60"/>
      <c r="TTX647" s="61"/>
      <c r="TTY647" s="104"/>
      <c r="TTZ647" s="60"/>
      <c r="TUA647" s="61"/>
      <c r="TUB647" s="104"/>
      <c r="TUC647" s="60"/>
      <c r="TUD647" s="61"/>
      <c r="TUE647" s="104"/>
      <c r="TUF647" s="60"/>
      <c r="TUG647" s="61"/>
      <c r="TUH647" s="104"/>
      <c r="TUI647" s="60"/>
      <c r="TUJ647" s="61"/>
      <c r="TUK647" s="104"/>
      <c r="TUL647" s="60"/>
      <c r="TUM647" s="61"/>
      <c r="TUN647" s="104"/>
      <c r="TUO647" s="60"/>
      <c r="TUP647" s="61"/>
      <c r="TUQ647" s="104"/>
      <c r="TUR647" s="60"/>
      <c r="TUS647" s="61"/>
      <c r="TUT647" s="104"/>
      <c r="TUU647" s="60"/>
      <c r="TUV647" s="61"/>
      <c r="TUW647" s="104"/>
      <c r="TUX647" s="60"/>
      <c r="TUY647" s="61"/>
      <c r="TUZ647" s="104"/>
      <c r="TVA647" s="60"/>
      <c r="TVB647" s="61"/>
      <c r="TVC647" s="104"/>
      <c r="TVD647" s="60"/>
      <c r="TVE647" s="61"/>
      <c r="TVF647" s="104"/>
      <c r="TVG647" s="60"/>
      <c r="TVH647" s="61"/>
      <c r="TVI647" s="104"/>
      <c r="TVJ647" s="60"/>
      <c r="TVK647" s="61"/>
      <c r="TVL647" s="104"/>
      <c r="TVM647" s="60"/>
      <c r="TVN647" s="61"/>
      <c r="TVO647" s="104"/>
      <c r="TVP647" s="60"/>
      <c r="TVQ647" s="61"/>
      <c r="TVR647" s="104"/>
      <c r="TVS647" s="60"/>
      <c r="TVT647" s="61"/>
      <c r="TVU647" s="104"/>
      <c r="TVV647" s="60"/>
      <c r="TVW647" s="61"/>
      <c r="TVX647" s="104"/>
      <c r="TVY647" s="60"/>
      <c r="TVZ647" s="61"/>
      <c r="TWA647" s="104"/>
      <c r="TWB647" s="60"/>
      <c r="TWC647" s="61"/>
      <c r="TWD647" s="104"/>
      <c r="TWE647" s="60"/>
      <c r="TWF647" s="61"/>
      <c r="TWG647" s="104"/>
      <c r="TWH647" s="60"/>
      <c r="TWI647" s="61"/>
      <c r="TWJ647" s="104"/>
      <c r="TWK647" s="60"/>
      <c r="TWL647" s="61"/>
      <c r="TWM647" s="104"/>
      <c r="TWN647" s="60"/>
      <c r="TWO647" s="61"/>
      <c r="TWP647" s="104"/>
      <c r="TWQ647" s="60"/>
      <c r="TWR647" s="61"/>
      <c r="TWS647" s="104"/>
      <c r="TWT647" s="60"/>
      <c r="TWU647" s="61"/>
      <c r="TWV647" s="104"/>
      <c r="TWW647" s="60"/>
      <c r="TWX647" s="61"/>
      <c r="TWY647" s="104"/>
      <c r="TWZ647" s="60"/>
      <c r="TXA647" s="61"/>
      <c r="TXB647" s="104"/>
      <c r="TXC647" s="60"/>
      <c r="TXD647" s="61"/>
      <c r="TXE647" s="104"/>
      <c r="TXF647" s="60"/>
      <c r="TXG647" s="61"/>
      <c r="TXH647" s="104"/>
      <c r="TXI647" s="60"/>
      <c r="TXJ647" s="61"/>
      <c r="TXK647" s="104"/>
      <c r="TXL647" s="60"/>
      <c r="TXM647" s="61"/>
      <c r="TXN647" s="104"/>
      <c r="TXO647" s="60"/>
      <c r="TXP647" s="61"/>
      <c r="TXQ647" s="104"/>
      <c r="TXR647" s="60"/>
      <c r="TXS647" s="61"/>
      <c r="TXT647" s="104"/>
      <c r="TXU647" s="60"/>
      <c r="TXV647" s="61"/>
      <c r="TXW647" s="104"/>
      <c r="TXX647" s="60"/>
      <c r="TXY647" s="61"/>
      <c r="TXZ647" s="104"/>
      <c r="TYA647" s="60"/>
      <c r="TYB647" s="61"/>
      <c r="TYC647" s="104"/>
      <c r="TYD647" s="60"/>
      <c r="TYE647" s="61"/>
      <c r="TYF647" s="104"/>
      <c r="TYG647" s="60"/>
      <c r="TYH647" s="61"/>
      <c r="TYI647" s="104"/>
      <c r="TYJ647" s="60"/>
      <c r="TYK647" s="61"/>
      <c r="TYL647" s="104"/>
      <c r="TYM647" s="60"/>
      <c r="TYN647" s="61"/>
      <c r="TYO647" s="104"/>
      <c r="TYP647" s="60"/>
      <c r="TYQ647" s="61"/>
      <c r="TYR647" s="104"/>
      <c r="TYS647" s="60"/>
      <c r="TYT647" s="61"/>
      <c r="TYU647" s="104"/>
      <c r="TYV647" s="60"/>
      <c r="TYW647" s="61"/>
      <c r="TYX647" s="104"/>
      <c r="TYY647" s="60"/>
      <c r="TYZ647" s="61"/>
      <c r="TZA647" s="104"/>
      <c r="TZB647" s="60"/>
      <c r="TZC647" s="61"/>
      <c r="TZD647" s="104"/>
      <c r="TZE647" s="60"/>
      <c r="TZF647" s="61"/>
      <c r="TZG647" s="104"/>
      <c r="TZH647" s="60"/>
      <c r="TZI647" s="61"/>
      <c r="TZJ647" s="104"/>
      <c r="TZK647" s="60"/>
      <c r="TZL647" s="61"/>
      <c r="TZM647" s="104"/>
      <c r="TZN647" s="60"/>
      <c r="TZO647" s="61"/>
      <c r="TZP647" s="104"/>
      <c r="TZQ647" s="60"/>
      <c r="TZR647" s="61"/>
      <c r="TZS647" s="104"/>
      <c r="TZT647" s="60"/>
      <c r="TZU647" s="61"/>
      <c r="TZV647" s="104"/>
      <c r="TZW647" s="60"/>
      <c r="TZX647" s="61"/>
      <c r="TZY647" s="104"/>
      <c r="TZZ647" s="60"/>
      <c r="UAA647" s="61"/>
      <c r="UAB647" s="104"/>
      <c r="UAC647" s="60"/>
      <c r="UAD647" s="61"/>
      <c r="UAE647" s="104"/>
      <c r="UAF647" s="60"/>
      <c r="UAG647" s="61"/>
      <c r="UAH647" s="104"/>
      <c r="UAI647" s="60"/>
      <c r="UAJ647" s="61"/>
      <c r="UAK647" s="104"/>
      <c r="UAL647" s="60"/>
      <c r="UAM647" s="61"/>
      <c r="UAN647" s="104"/>
      <c r="UAO647" s="60"/>
      <c r="UAP647" s="61"/>
      <c r="UAQ647" s="104"/>
      <c r="UAR647" s="60"/>
      <c r="UAS647" s="61"/>
      <c r="UAT647" s="104"/>
      <c r="UAU647" s="60"/>
      <c r="UAV647" s="61"/>
      <c r="UAW647" s="104"/>
      <c r="UAX647" s="60"/>
      <c r="UAY647" s="61"/>
      <c r="UAZ647" s="104"/>
      <c r="UBA647" s="60"/>
      <c r="UBB647" s="61"/>
      <c r="UBC647" s="104"/>
      <c r="UBD647" s="60"/>
      <c r="UBE647" s="61"/>
      <c r="UBF647" s="104"/>
      <c r="UBG647" s="60"/>
      <c r="UBH647" s="61"/>
      <c r="UBI647" s="104"/>
      <c r="UBJ647" s="60"/>
      <c r="UBK647" s="61"/>
      <c r="UBL647" s="104"/>
      <c r="UBM647" s="60"/>
      <c r="UBN647" s="61"/>
      <c r="UBO647" s="104"/>
      <c r="UBP647" s="60"/>
      <c r="UBQ647" s="61"/>
      <c r="UBR647" s="104"/>
      <c r="UBS647" s="60"/>
      <c r="UBT647" s="61"/>
      <c r="UBU647" s="104"/>
      <c r="UBV647" s="60"/>
      <c r="UBW647" s="61"/>
      <c r="UBX647" s="104"/>
      <c r="UBY647" s="60"/>
      <c r="UBZ647" s="61"/>
      <c r="UCA647" s="104"/>
      <c r="UCB647" s="60"/>
      <c r="UCC647" s="61"/>
      <c r="UCD647" s="104"/>
      <c r="UCE647" s="60"/>
      <c r="UCF647" s="61"/>
      <c r="UCG647" s="104"/>
      <c r="UCH647" s="60"/>
      <c r="UCI647" s="61"/>
      <c r="UCJ647" s="104"/>
      <c r="UCK647" s="60"/>
      <c r="UCL647" s="61"/>
      <c r="UCM647" s="104"/>
      <c r="UCN647" s="60"/>
      <c r="UCO647" s="61"/>
      <c r="UCP647" s="104"/>
      <c r="UCQ647" s="60"/>
      <c r="UCR647" s="61"/>
      <c r="UCS647" s="104"/>
      <c r="UCT647" s="60"/>
      <c r="UCU647" s="61"/>
      <c r="UCV647" s="104"/>
      <c r="UCW647" s="60"/>
      <c r="UCX647" s="61"/>
      <c r="UCY647" s="104"/>
      <c r="UCZ647" s="60"/>
      <c r="UDA647" s="61"/>
      <c r="UDB647" s="104"/>
      <c r="UDC647" s="60"/>
      <c r="UDD647" s="61"/>
      <c r="UDE647" s="104"/>
      <c r="UDF647" s="60"/>
      <c r="UDG647" s="61"/>
      <c r="UDH647" s="104"/>
      <c r="UDI647" s="60"/>
      <c r="UDJ647" s="61"/>
      <c r="UDK647" s="104"/>
      <c r="UDL647" s="60"/>
      <c r="UDM647" s="61"/>
      <c r="UDN647" s="104"/>
      <c r="UDO647" s="60"/>
      <c r="UDP647" s="61"/>
      <c r="UDQ647" s="104"/>
      <c r="UDR647" s="60"/>
      <c r="UDS647" s="61"/>
      <c r="UDT647" s="104"/>
      <c r="UDU647" s="60"/>
      <c r="UDV647" s="61"/>
      <c r="UDW647" s="104"/>
      <c r="UDX647" s="60"/>
      <c r="UDY647" s="61"/>
      <c r="UDZ647" s="104"/>
      <c r="UEA647" s="60"/>
      <c r="UEB647" s="61"/>
      <c r="UEC647" s="104"/>
      <c r="UED647" s="60"/>
      <c r="UEE647" s="61"/>
      <c r="UEF647" s="104"/>
      <c r="UEG647" s="60"/>
      <c r="UEH647" s="61"/>
      <c r="UEI647" s="104"/>
      <c r="UEJ647" s="60"/>
      <c r="UEK647" s="61"/>
      <c r="UEL647" s="104"/>
      <c r="UEM647" s="60"/>
      <c r="UEN647" s="61"/>
      <c r="UEO647" s="104"/>
      <c r="UEP647" s="60"/>
      <c r="UEQ647" s="61"/>
      <c r="UER647" s="104"/>
      <c r="UES647" s="60"/>
      <c r="UET647" s="61"/>
      <c r="UEU647" s="104"/>
      <c r="UEV647" s="60"/>
      <c r="UEW647" s="61"/>
      <c r="UEX647" s="104"/>
      <c r="UEY647" s="60"/>
      <c r="UEZ647" s="61"/>
      <c r="UFA647" s="104"/>
      <c r="UFB647" s="60"/>
      <c r="UFC647" s="61"/>
      <c r="UFD647" s="104"/>
      <c r="UFE647" s="60"/>
      <c r="UFF647" s="61"/>
      <c r="UFG647" s="104"/>
      <c r="UFH647" s="60"/>
      <c r="UFI647" s="61"/>
      <c r="UFJ647" s="104"/>
      <c r="UFK647" s="60"/>
      <c r="UFL647" s="61"/>
      <c r="UFM647" s="104"/>
      <c r="UFN647" s="60"/>
      <c r="UFO647" s="61"/>
      <c r="UFP647" s="104"/>
      <c r="UFQ647" s="60"/>
      <c r="UFR647" s="61"/>
      <c r="UFS647" s="104"/>
      <c r="UFT647" s="60"/>
      <c r="UFU647" s="61"/>
      <c r="UFV647" s="104"/>
      <c r="UFW647" s="60"/>
      <c r="UFX647" s="61"/>
      <c r="UFY647" s="104"/>
      <c r="UFZ647" s="60"/>
      <c r="UGA647" s="61"/>
      <c r="UGB647" s="104"/>
      <c r="UGC647" s="60"/>
      <c r="UGD647" s="61"/>
      <c r="UGE647" s="104"/>
      <c r="UGF647" s="60"/>
      <c r="UGG647" s="61"/>
      <c r="UGH647" s="104"/>
      <c r="UGI647" s="60"/>
      <c r="UGJ647" s="61"/>
      <c r="UGK647" s="104"/>
      <c r="UGL647" s="60"/>
      <c r="UGM647" s="61"/>
      <c r="UGN647" s="104"/>
      <c r="UGO647" s="60"/>
      <c r="UGP647" s="61"/>
      <c r="UGQ647" s="104"/>
      <c r="UGR647" s="60"/>
      <c r="UGS647" s="61"/>
      <c r="UGT647" s="104"/>
      <c r="UGU647" s="60"/>
      <c r="UGV647" s="61"/>
      <c r="UGW647" s="104"/>
      <c r="UGX647" s="60"/>
      <c r="UGY647" s="61"/>
      <c r="UGZ647" s="104"/>
      <c r="UHA647" s="60"/>
      <c r="UHB647" s="61"/>
      <c r="UHC647" s="104"/>
      <c r="UHD647" s="60"/>
      <c r="UHE647" s="61"/>
      <c r="UHF647" s="104"/>
      <c r="UHG647" s="60"/>
      <c r="UHH647" s="61"/>
      <c r="UHI647" s="104"/>
      <c r="UHJ647" s="60"/>
      <c r="UHK647" s="61"/>
      <c r="UHL647" s="104"/>
      <c r="UHM647" s="60"/>
      <c r="UHN647" s="61"/>
      <c r="UHO647" s="104"/>
      <c r="UHP647" s="60"/>
      <c r="UHQ647" s="61"/>
      <c r="UHR647" s="104"/>
      <c r="UHS647" s="60"/>
      <c r="UHT647" s="61"/>
      <c r="UHU647" s="104"/>
      <c r="UHV647" s="60"/>
      <c r="UHW647" s="61"/>
      <c r="UHX647" s="104"/>
      <c r="UHY647" s="60"/>
      <c r="UHZ647" s="61"/>
      <c r="UIA647" s="104"/>
      <c r="UIB647" s="60"/>
      <c r="UIC647" s="61"/>
      <c r="UID647" s="104"/>
      <c r="UIE647" s="60"/>
      <c r="UIF647" s="61"/>
      <c r="UIG647" s="104"/>
      <c r="UIH647" s="60"/>
      <c r="UII647" s="61"/>
      <c r="UIJ647" s="104"/>
      <c r="UIK647" s="60"/>
      <c r="UIL647" s="61"/>
      <c r="UIM647" s="104"/>
      <c r="UIN647" s="60"/>
      <c r="UIO647" s="61"/>
      <c r="UIP647" s="104"/>
      <c r="UIQ647" s="60"/>
      <c r="UIR647" s="61"/>
      <c r="UIS647" s="104"/>
      <c r="UIT647" s="60"/>
      <c r="UIU647" s="61"/>
      <c r="UIV647" s="104"/>
      <c r="UIW647" s="60"/>
      <c r="UIX647" s="61"/>
      <c r="UIY647" s="104"/>
      <c r="UIZ647" s="60"/>
      <c r="UJA647" s="61"/>
      <c r="UJB647" s="104"/>
      <c r="UJC647" s="60"/>
      <c r="UJD647" s="61"/>
      <c r="UJE647" s="104"/>
      <c r="UJF647" s="60"/>
      <c r="UJG647" s="61"/>
      <c r="UJH647" s="104"/>
      <c r="UJI647" s="60"/>
      <c r="UJJ647" s="61"/>
      <c r="UJK647" s="104"/>
      <c r="UJL647" s="60"/>
      <c r="UJM647" s="61"/>
      <c r="UJN647" s="104"/>
      <c r="UJO647" s="60"/>
      <c r="UJP647" s="61"/>
      <c r="UJQ647" s="104"/>
      <c r="UJR647" s="60"/>
      <c r="UJS647" s="61"/>
      <c r="UJT647" s="104"/>
      <c r="UJU647" s="60"/>
      <c r="UJV647" s="61"/>
      <c r="UJW647" s="104"/>
      <c r="UJX647" s="60"/>
      <c r="UJY647" s="61"/>
      <c r="UJZ647" s="104"/>
      <c r="UKA647" s="60"/>
      <c r="UKB647" s="61"/>
      <c r="UKC647" s="104"/>
      <c r="UKD647" s="60"/>
      <c r="UKE647" s="61"/>
      <c r="UKF647" s="104"/>
      <c r="UKG647" s="60"/>
      <c r="UKH647" s="61"/>
      <c r="UKI647" s="104"/>
      <c r="UKJ647" s="60"/>
      <c r="UKK647" s="61"/>
      <c r="UKL647" s="104"/>
      <c r="UKM647" s="60"/>
      <c r="UKN647" s="61"/>
      <c r="UKO647" s="104"/>
      <c r="UKP647" s="60"/>
      <c r="UKQ647" s="61"/>
      <c r="UKR647" s="104"/>
      <c r="UKS647" s="60"/>
      <c r="UKT647" s="61"/>
      <c r="UKU647" s="104"/>
      <c r="UKV647" s="60"/>
      <c r="UKW647" s="61"/>
      <c r="UKX647" s="104"/>
      <c r="UKY647" s="60"/>
      <c r="UKZ647" s="61"/>
      <c r="ULA647" s="104"/>
      <c r="ULB647" s="60"/>
      <c r="ULC647" s="61"/>
      <c r="ULD647" s="104"/>
      <c r="ULE647" s="60"/>
      <c r="ULF647" s="61"/>
      <c r="ULG647" s="104"/>
      <c r="ULH647" s="60"/>
      <c r="ULI647" s="61"/>
      <c r="ULJ647" s="104"/>
      <c r="ULK647" s="60"/>
      <c r="ULL647" s="61"/>
      <c r="ULM647" s="104"/>
      <c r="ULN647" s="60"/>
      <c r="ULO647" s="61"/>
      <c r="ULP647" s="104"/>
      <c r="ULQ647" s="60"/>
      <c r="ULR647" s="61"/>
      <c r="ULS647" s="104"/>
      <c r="ULT647" s="60"/>
      <c r="ULU647" s="61"/>
      <c r="ULV647" s="104"/>
      <c r="ULW647" s="60"/>
      <c r="ULX647" s="61"/>
      <c r="ULY647" s="104"/>
      <c r="ULZ647" s="60"/>
      <c r="UMA647" s="61"/>
      <c r="UMB647" s="104"/>
      <c r="UMC647" s="60"/>
      <c r="UMD647" s="61"/>
      <c r="UME647" s="104"/>
      <c r="UMF647" s="60"/>
      <c r="UMG647" s="61"/>
      <c r="UMH647" s="104"/>
      <c r="UMI647" s="60"/>
      <c r="UMJ647" s="61"/>
      <c r="UMK647" s="104"/>
      <c r="UML647" s="60"/>
      <c r="UMM647" s="61"/>
      <c r="UMN647" s="104"/>
      <c r="UMO647" s="60"/>
      <c r="UMP647" s="61"/>
      <c r="UMQ647" s="104"/>
      <c r="UMR647" s="60"/>
      <c r="UMS647" s="61"/>
      <c r="UMT647" s="104"/>
      <c r="UMU647" s="60"/>
      <c r="UMV647" s="61"/>
      <c r="UMW647" s="104"/>
      <c r="UMX647" s="60"/>
      <c r="UMY647" s="61"/>
      <c r="UMZ647" s="104"/>
      <c r="UNA647" s="60"/>
      <c r="UNB647" s="61"/>
      <c r="UNC647" s="104"/>
      <c r="UND647" s="60"/>
      <c r="UNE647" s="61"/>
      <c r="UNF647" s="104"/>
      <c r="UNG647" s="60"/>
      <c r="UNH647" s="61"/>
      <c r="UNI647" s="104"/>
      <c r="UNJ647" s="60"/>
      <c r="UNK647" s="61"/>
      <c r="UNL647" s="104"/>
      <c r="UNM647" s="60"/>
      <c r="UNN647" s="61"/>
      <c r="UNO647" s="104"/>
      <c r="UNP647" s="60"/>
      <c r="UNQ647" s="61"/>
      <c r="UNR647" s="104"/>
      <c r="UNS647" s="60"/>
      <c r="UNT647" s="61"/>
      <c r="UNU647" s="104"/>
      <c r="UNV647" s="60"/>
      <c r="UNW647" s="61"/>
      <c r="UNX647" s="104"/>
      <c r="UNY647" s="60"/>
      <c r="UNZ647" s="61"/>
      <c r="UOA647" s="104"/>
      <c r="UOB647" s="60"/>
      <c r="UOC647" s="61"/>
      <c r="UOD647" s="104"/>
      <c r="UOE647" s="60"/>
      <c r="UOF647" s="61"/>
      <c r="UOG647" s="104"/>
      <c r="UOH647" s="60"/>
      <c r="UOI647" s="61"/>
      <c r="UOJ647" s="104"/>
      <c r="UOK647" s="60"/>
      <c r="UOL647" s="61"/>
      <c r="UOM647" s="104"/>
      <c r="UON647" s="60"/>
      <c r="UOO647" s="61"/>
      <c r="UOP647" s="104"/>
      <c r="UOQ647" s="60"/>
      <c r="UOR647" s="61"/>
      <c r="UOS647" s="104"/>
      <c r="UOT647" s="60"/>
      <c r="UOU647" s="61"/>
      <c r="UOV647" s="104"/>
      <c r="UOW647" s="60"/>
      <c r="UOX647" s="61"/>
      <c r="UOY647" s="104"/>
      <c r="UOZ647" s="60"/>
      <c r="UPA647" s="61"/>
      <c r="UPB647" s="104"/>
      <c r="UPC647" s="60"/>
      <c r="UPD647" s="61"/>
      <c r="UPE647" s="104"/>
      <c r="UPF647" s="60"/>
      <c r="UPG647" s="61"/>
      <c r="UPH647" s="104"/>
      <c r="UPI647" s="60"/>
      <c r="UPJ647" s="61"/>
      <c r="UPK647" s="104"/>
      <c r="UPL647" s="60"/>
      <c r="UPM647" s="61"/>
      <c r="UPN647" s="104"/>
      <c r="UPO647" s="60"/>
      <c r="UPP647" s="61"/>
      <c r="UPQ647" s="104"/>
      <c r="UPR647" s="60"/>
      <c r="UPS647" s="61"/>
      <c r="UPT647" s="104"/>
      <c r="UPU647" s="60"/>
      <c r="UPV647" s="61"/>
      <c r="UPW647" s="104"/>
      <c r="UPX647" s="60"/>
      <c r="UPY647" s="61"/>
      <c r="UPZ647" s="104"/>
      <c r="UQA647" s="60"/>
      <c r="UQB647" s="61"/>
      <c r="UQC647" s="104"/>
      <c r="UQD647" s="60"/>
      <c r="UQE647" s="61"/>
      <c r="UQF647" s="104"/>
      <c r="UQG647" s="60"/>
      <c r="UQH647" s="61"/>
      <c r="UQI647" s="104"/>
      <c r="UQJ647" s="60"/>
      <c r="UQK647" s="61"/>
      <c r="UQL647" s="104"/>
      <c r="UQM647" s="60"/>
      <c r="UQN647" s="61"/>
      <c r="UQO647" s="104"/>
      <c r="UQP647" s="60"/>
      <c r="UQQ647" s="61"/>
      <c r="UQR647" s="104"/>
      <c r="UQS647" s="60"/>
      <c r="UQT647" s="61"/>
      <c r="UQU647" s="104"/>
      <c r="UQV647" s="60"/>
      <c r="UQW647" s="61"/>
      <c r="UQX647" s="104"/>
      <c r="UQY647" s="60"/>
      <c r="UQZ647" s="61"/>
      <c r="URA647" s="104"/>
      <c r="URB647" s="60"/>
      <c r="URC647" s="61"/>
      <c r="URD647" s="104"/>
      <c r="URE647" s="60"/>
      <c r="URF647" s="61"/>
      <c r="URG647" s="104"/>
      <c r="URH647" s="60"/>
      <c r="URI647" s="61"/>
      <c r="URJ647" s="104"/>
      <c r="URK647" s="60"/>
      <c r="URL647" s="61"/>
      <c r="URM647" s="104"/>
      <c r="URN647" s="60"/>
      <c r="URO647" s="61"/>
      <c r="URP647" s="104"/>
      <c r="URQ647" s="60"/>
      <c r="URR647" s="61"/>
      <c r="URS647" s="104"/>
      <c r="URT647" s="60"/>
      <c r="URU647" s="61"/>
      <c r="URV647" s="104"/>
      <c r="URW647" s="60"/>
      <c r="URX647" s="61"/>
      <c r="URY647" s="104"/>
      <c r="URZ647" s="60"/>
      <c r="USA647" s="61"/>
      <c r="USB647" s="104"/>
      <c r="USC647" s="60"/>
      <c r="USD647" s="61"/>
      <c r="USE647" s="104"/>
      <c r="USF647" s="60"/>
      <c r="USG647" s="61"/>
      <c r="USH647" s="104"/>
      <c r="USI647" s="60"/>
      <c r="USJ647" s="61"/>
      <c r="USK647" s="104"/>
      <c r="USL647" s="60"/>
      <c r="USM647" s="61"/>
      <c r="USN647" s="104"/>
      <c r="USO647" s="60"/>
      <c r="USP647" s="61"/>
      <c r="USQ647" s="104"/>
      <c r="USR647" s="60"/>
      <c r="USS647" s="61"/>
      <c r="UST647" s="104"/>
      <c r="USU647" s="60"/>
      <c r="USV647" s="61"/>
      <c r="USW647" s="104"/>
      <c r="USX647" s="60"/>
      <c r="USY647" s="61"/>
      <c r="USZ647" s="104"/>
      <c r="UTA647" s="60"/>
      <c r="UTB647" s="61"/>
      <c r="UTC647" s="104"/>
      <c r="UTD647" s="60"/>
      <c r="UTE647" s="61"/>
      <c r="UTF647" s="104"/>
      <c r="UTG647" s="60"/>
      <c r="UTH647" s="61"/>
      <c r="UTI647" s="104"/>
      <c r="UTJ647" s="60"/>
      <c r="UTK647" s="61"/>
      <c r="UTL647" s="104"/>
      <c r="UTM647" s="60"/>
      <c r="UTN647" s="61"/>
      <c r="UTO647" s="104"/>
      <c r="UTP647" s="60"/>
      <c r="UTQ647" s="61"/>
      <c r="UTR647" s="104"/>
      <c r="UTS647" s="60"/>
      <c r="UTT647" s="61"/>
      <c r="UTU647" s="104"/>
      <c r="UTV647" s="60"/>
      <c r="UTW647" s="61"/>
      <c r="UTX647" s="104"/>
      <c r="UTY647" s="60"/>
      <c r="UTZ647" s="61"/>
      <c r="UUA647" s="104"/>
      <c r="UUB647" s="60"/>
      <c r="UUC647" s="61"/>
      <c r="UUD647" s="104"/>
      <c r="UUE647" s="60"/>
      <c r="UUF647" s="61"/>
      <c r="UUG647" s="104"/>
      <c r="UUH647" s="60"/>
      <c r="UUI647" s="61"/>
      <c r="UUJ647" s="104"/>
      <c r="UUK647" s="60"/>
      <c r="UUL647" s="61"/>
      <c r="UUM647" s="104"/>
      <c r="UUN647" s="60"/>
      <c r="UUO647" s="61"/>
      <c r="UUP647" s="104"/>
      <c r="UUQ647" s="60"/>
      <c r="UUR647" s="61"/>
      <c r="UUS647" s="104"/>
      <c r="UUT647" s="60"/>
      <c r="UUU647" s="61"/>
      <c r="UUV647" s="104"/>
      <c r="UUW647" s="60"/>
      <c r="UUX647" s="61"/>
      <c r="UUY647" s="104"/>
      <c r="UUZ647" s="60"/>
      <c r="UVA647" s="61"/>
      <c r="UVB647" s="104"/>
      <c r="UVC647" s="60"/>
      <c r="UVD647" s="61"/>
      <c r="UVE647" s="104"/>
      <c r="UVF647" s="60"/>
      <c r="UVG647" s="61"/>
      <c r="UVH647" s="104"/>
      <c r="UVI647" s="60"/>
      <c r="UVJ647" s="61"/>
      <c r="UVK647" s="104"/>
      <c r="UVL647" s="60"/>
      <c r="UVM647" s="61"/>
      <c r="UVN647" s="104"/>
      <c r="UVO647" s="60"/>
      <c r="UVP647" s="61"/>
      <c r="UVQ647" s="104"/>
      <c r="UVR647" s="60"/>
      <c r="UVS647" s="61"/>
      <c r="UVT647" s="104"/>
      <c r="UVU647" s="60"/>
      <c r="UVV647" s="61"/>
      <c r="UVW647" s="104"/>
      <c r="UVX647" s="60"/>
      <c r="UVY647" s="61"/>
      <c r="UVZ647" s="104"/>
      <c r="UWA647" s="60"/>
      <c r="UWB647" s="61"/>
      <c r="UWC647" s="104"/>
      <c r="UWD647" s="60"/>
      <c r="UWE647" s="61"/>
      <c r="UWF647" s="104"/>
      <c r="UWG647" s="60"/>
      <c r="UWH647" s="61"/>
      <c r="UWI647" s="104"/>
      <c r="UWJ647" s="60"/>
      <c r="UWK647" s="61"/>
      <c r="UWL647" s="104"/>
      <c r="UWM647" s="60"/>
      <c r="UWN647" s="61"/>
      <c r="UWO647" s="104"/>
      <c r="UWP647" s="60"/>
      <c r="UWQ647" s="61"/>
      <c r="UWR647" s="104"/>
      <c r="UWS647" s="60"/>
      <c r="UWT647" s="61"/>
      <c r="UWU647" s="104"/>
      <c r="UWV647" s="60"/>
      <c r="UWW647" s="61"/>
      <c r="UWX647" s="104"/>
      <c r="UWY647" s="60"/>
      <c r="UWZ647" s="61"/>
      <c r="UXA647" s="104"/>
      <c r="UXB647" s="60"/>
      <c r="UXC647" s="61"/>
      <c r="UXD647" s="104"/>
      <c r="UXE647" s="60"/>
      <c r="UXF647" s="61"/>
      <c r="UXG647" s="104"/>
      <c r="UXH647" s="60"/>
      <c r="UXI647" s="61"/>
      <c r="UXJ647" s="104"/>
      <c r="UXK647" s="60"/>
      <c r="UXL647" s="61"/>
      <c r="UXM647" s="104"/>
      <c r="UXN647" s="60"/>
      <c r="UXO647" s="61"/>
      <c r="UXP647" s="104"/>
      <c r="UXQ647" s="60"/>
      <c r="UXR647" s="61"/>
      <c r="UXS647" s="104"/>
      <c r="UXT647" s="60"/>
      <c r="UXU647" s="61"/>
      <c r="UXV647" s="104"/>
      <c r="UXW647" s="60"/>
      <c r="UXX647" s="61"/>
      <c r="UXY647" s="104"/>
      <c r="UXZ647" s="60"/>
      <c r="UYA647" s="61"/>
      <c r="UYB647" s="104"/>
      <c r="UYC647" s="60"/>
      <c r="UYD647" s="61"/>
      <c r="UYE647" s="104"/>
      <c r="UYF647" s="60"/>
      <c r="UYG647" s="61"/>
      <c r="UYH647" s="104"/>
      <c r="UYI647" s="60"/>
      <c r="UYJ647" s="61"/>
      <c r="UYK647" s="104"/>
      <c r="UYL647" s="60"/>
      <c r="UYM647" s="61"/>
      <c r="UYN647" s="104"/>
      <c r="UYO647" s="60"/>
      <c r="UYP647" s="61"/>
      <c r="UYQ647" s="104"/>
      <c r="UYR647" s="60"/>
      <c r="UYS647" s="61"/>
      <c r="UYT647" s="104"/>
      <c r="UYU647" s="60"/>
      <c r="UYV647" s="61"/>
      <c r="UYW647" s="104"/>
      <c r="UYX647" s="60"/>
      <c r="UYY647" s="61"/>
      <c r="UYZ647" s="104"/>
      <c r="UZA647" s="60"/>
      <c r="UZB647" s="61"/>
      <c r="UZC647" s="104"/>
      <c r="UZD647" s="60"/>
      <c r="UZE647" s="61"/>
      <c r="UZF647" s="104"/>
      <c r="UZG647" s="60"/>
      <c r="UZH647" s="61"/>
      <c r="UZI647" s="104"/>
      <c r="UZJ647" s="60"/>
      <c r="UZK647" s="61"/>
      <c r="UZL647" s="104"/>
      <c r="UZM647" s="60"/>
      <c r="UZN647" s="61"/>
      <c r="UZO647" s="104"/>
      <c r="UZP647" s="60"/>
      <c r="UZQ647" s="61"/>
      <c r="UZR647" s="104"/>
      <c r="UZS647" s="60"/>
      <c r="UZT647" s="61"/>
      <c r="UZU647" s="104"/>
      <c r="UZV647" s="60"/>
      <c r="UZW647" s="61"/>
      <c r="UZX647" s="104"/>
      <c r="UZY647" s="60"/>
      <c r="UZZ647" s="61"/>
      <c r="VAA647" s="104"/>
      <c r="VAB647" s="60"/>
      <c r="VAC647" s="61"/>
      <c r="VAD647" s="104"/>
      <c r="VAE647" s="60"/>
      <c r="VAF647" s="61"/>
      <c r="VAG647" s="104"/>
      <c r="VAH647" s="60"/>
      <c r="VAI647" s="61"/>
      <c r="VAJ647" s="104"/>
      <c r="VAK647" s="60"/>
      <c r="VAL647" s="61"/>
      <c r="VAM647" s="104"/>
      <c r="VAN647" s="60"/>
      <c r="VAO647" s="61"/>
      <c r="VAP647" s="104"/>
      <c r="VAQ647" s="60"/>
      <c r="VAR647" s="61"/>
      <c r="VAS647" s="104"/>
      <c r="VAT647" s="60"/>
      <c r="VAU647" s="61"/>
      <c r="VAV647" s="104"/>
      <c r="VAW647" s="60"/>
      <c r="VAX647" s="61"/>
      <c r="VAY647" s="104"/>
      <c r="VAZ647" s="60"/>
      <c r="VBA647" s="61"/>
      <c r="VBB647" s="104"/>
      <c r="VBC647" s="60"/>
      <c r="VBD647" s="61"/>
      <c r="VBE647" s="104"/>
      <c r="VBF647" s="60"/>
      <c r="VBG647" s="61"/>
      <c r="VBH647" s="104"/>
      <c r="VBI647" s="60"/>
      <c r="VBJ647" s="61"/>
      <c r="VBK647" s="104"/>
      <c r="VBL647" s="60"/>
      <c r="VBM647" s="61"/>
      <c r="VBN647" s="104"/>
      <c r="VBO647" s="60"/>
      <c r="VBP647" s="61"/>
      <c r="VBQ647" s="104"/>
      <c r="VBR647" s="60"/>
      <c r="VBS647" s="61"/>
      <c r="VBT647" s="104"/>
      <c r="VBU647" s="60"/>
      <c r="VBV647" s="61"/>
      <c r="VBW647" s="104"/>
      <c r="VBX647" s="60"/>
      <c r="VBY647" s="61"/>
      <c r="VBZ647" s="104"/>
      <c r="VCA647" s="60"/>
      <c r="VCB647" s="61"/>
      <c r="VCC647" s="104"/>
      <c r="VCD647" s="60"/>
      <c r="VCE647" s="61"/>
      <c r="VCF647" s="104"/>
      <c r="VCG647" s="60"/>
      <c r="VCH647" s="61"/>
      <c r="VCI647" s="104"/>
      <c r="VCJ647" s="60"/>
      <c r="VCK647" s="61"/>
      <c r="VCL647" s="104"/>
      <c r="VCM647" s="60"/>
      <c r="VCN647" s="61"/>
      <c r="VCO647" s="104"/>
      <c r="VCP647" s="60"/>
      <c r="VCQ647" s="61"/>
      <c r="VCR647" s="104"/>
      <c r="VCS647" s="60"/>
      <c r="VCT647" s="61"/>
      <c r="VCU647" s="104"/>
      <c r="VCV647" s="60"/>
      <c r="VCW647" s="61"/>
      <c r="VCX647" s="104"/>
      <c r="VCY647" s="60"/>
      <c r="VCZ647" s="61"/>
      <c r="VDA647" s="104"/>
      <c r="VDB647" s="60"/>
      <c r="VDC647" s="61"/>
      <c r="VDD647" s="104"/>
      <c r="VDE647" s="60"/>
      <c r="VDF647" s="61"/>
      <c r="VDG647" s="104"/>
      <c r="VDH647" s="60"/>
      <c r="VDI647" s="61"/>
      <c r="VDJ647" s="104"/>
      <c r="VDK647" s="60"/>
      <c r="VDL647" s="61"/>
      <c r="VDM647" s="104"/>
      <c r="VDN647" s="60"/>
      <c r="VDO647" s="61"/>
      <c r="VDP647" s="104"/>
      <c r="VDQ647" s="60"/>
      <c r="VDR647" s="61"/>
      <c r="VDS647" s="104"/>
      <c r="VDT647" s="60"/>
      <c r="VDU647" s="61"/>
      <c r="VDV647" s="104"/>
      <c r="VDW647" s="60"/>
      <c r="VDX647" s="61"/>
      <c r="VDY647" s="104"/>
      <c r="VDZ647" s="60"/>
      <c r="VEA647" s="61"/>
      <c r="VEB647" s="104"/>
      <c r="VEC647" s="60"/>
      <c r="VED647" s="61"/>
      <c r="VEE647" s="104"/>
      <c r="VEF647" s="60"/>
      <c r="VEG647" s="61"/>
      <c r="VEH647" s="104"/>
      <c r="VEI647" s="60"/>
      <c r="VEJ647" s="61"/>
      <c r="VEK647" s="104"/>
      <c r="VEL647" s="60"/>
      <c r="VEM647" s="61"/>
      <c r="VEN647" s="104"/>
      <c r="VEO647" s="60"/>
      <c r="VEP647" s="61"/>
      <c r="VEQ647" s="104"/>
      <c r="VER647" s="60"/>
      <c r="VES647" s="61"/>
      <c r="VET647" s="104"/>
      <c r="VEU647" s="60"/>
      <c r="VEV647" s="61"/>
      <c r="VEW647" s="104"/>
      <c r="VEX647" s="60"/>
      <c r="VEY647" s="61"/>
      <c r="VEZ647" s="104"/>
      <c r="VFA647" s="60"/>
      <c r="VFB647" s="61"/>
      <c r="VFC647" s="104"/>
      <c r="VFD647" s="60"/>
      <c r="VFE647" s="61"/>
      <c r="VFF647" s="104"/>
      <c r="VFG647" s="60"/>
      <c r="VFH647" s="61"/>
      <c r="VFI647" s="104"/>
      <c r="VFJ647" s="60"/>
      <c r="VFK647" s="61"/>
      <c r="VFL647" s="104"/>
      <c r="VFM647" s="60"/>
      <c r="VFN647" s="61"/>
      <c r="VFO647" s="104"/>
      <c r="VFP647" s="60"/>
      <c r="VFQ647" s="61"/>
      <c r="VFR647" s="104"/>
      <c r="VFS647" s="60"/>
      <c r="VFT647" s="61"/>
      <c r="VFU647" s="104"/>
      <c r="VFV647" s="60"/>
      <c r="VFW647" s="61"/>
      <c r="VFX647" s="104"/>
      <c r="VFY647" s="60"/>
      <c r="VFZ647" s="61"/>
      <c r="VGA647" s="104"/>
      <c r="VGB647" s="60"/>
      <c r="VGC647" s="61"/>
      <c r="VGD647" s="104"/>
      <c r="VGE647" s="60"/>
      <c r="VGF647" s="61"/>
      <c r="VGG647" s="104"/>
      <c r="VGH647" s="60"/>
      <c r="VGI647" s="61"/>
      <c r="VGJ647" s="104"/>
      <c r="VGK647" s="60"/>
      <c r="VGL647" s="61"/>
      <c r="VGM647" s="104"/>
      <c r="VGN647" s="60"/>
      <c r="VGO647" s="61"/>
      <c r="VGP647" s="104"/>
      <c r="VGQ647" s="60"/>
      <c r="VGR647" s="61"/>
      <c r="VGS647" s="104"/>
      <c r="VGT647" s="60"/>
      <c r="VGU647" s="61"/>
      <c r="VGV647" s="104"/>
      <c r="VGW647" s="60"/>
      <c r="VGX647" s="61"/>
      <c r="VGY647" s="104"/>
      <c r="VGZ647" s="60"/>
      <c r="VHA647" s="61"/>
      <c r="VHB647" s="104"/>
      <c r="VHC647" s="60"/>
      <c r="VHD647" s="61"/>
      <c r="VHE647" s="104"/>
      <c r="VHF647" s="60"/>
      <c r="VHG647" s="61"/>
      <c r="VHH647" s="104"/>
      <c r="VHI647" s="60"/>
      <c r="VHJ647" s="61"/>
      <c r="VHK647" s="104"/>
      <c r="VHL647" s="60"/>
      <c r="VHM647" s="61"/>
      <c r="VHN647" s="104"/>
      <c r="VHO647" s="60"/>
      <c r="VHP647" s="61"/>
      <c r="VHQ647" s="104"/>
      <c r="VHR647" s="60"/>
      <c r="VHS647" s="61"/>
      <c r="VHT647" s="104"/>
      <c r="VHU647" s="60"/>
      <c r="VHV647" s="61"/>
      <c r="VHW647" s="104"/>
      <c r="VHX647" s="60"/>
      <c r="VHY647" s="61"/>
      <c r="VHZ647" s="104"/>
      <c r="VIA647" s="60"/>
      <c r="VIB647" s="61"/>
      <c r="VIC647" s="104"/>
      <c r="VID647" s="60"/>
      <c r="VIE647" s="61"/>
      <c r="VIF647" s="104"/>
      <c r="VIG647" s="60"/>
      <c r="VIH647" s="61"/>
      <c r="VII647" s="104"/>
      <c r="VIJ647" s="60"/>
      <c r="VIK647" s="61"/>
      <c r="VIL647" s="104"/>
      <c r="VIM647" s="60"/>
      <c r="VIN647" s="61"/>
      <c r="VIO647" s="104"/>
      <c r="VIP647" s="60"/>
      <c r="VIQ647" s="61"/>
      <c r="VIR647" s="104"/>
      <c r="VIS647" s="60"/>
      <c r="VIT647" s="61"/>
      <c r="VIU647" s="104"/>
      <c r="VIV647" s="60"/>
      <c r="VIW647" s="61"/>
      <c r="VIX647" s="104"/>
      <c r="VIY647" s="60"/>
      <c r="VIZ647" s="61"/>
      <c r="VJA647" s="104"/>
      <c r="VJB647" s="60"/>
      <c r="VJC647" s="61"/>
      <c r="VJD647" s="104"/>
      <c r="VJE647" s="60"/>
      <c r="VJF647" s="61"/>
      <c r="VJG647" s="104"/>
      <c r="VJH647" s="60"/>
      <c r="VJI647" s="61"/>
      <c r="VJJ647" s="104"/>
      <c r="VJK647" s="60"/>
      <c r="VJL647" s="61"/>
      <c r="VJM647" s="104"/>
      <c r="VJN647" s="60"/>
      <c r="VJO647" s="61"/>
      <c r="VJP647" s="104"/>
      <c r="VJQ647" s="60"/>
      <c r="VJR647" s="61"/>
      <c r="VJS647" s="104"/>
      <c r="VJT647" s="60"/>
      <c r="VJU647" s="61"/>
      <c r="VJV647" s="104"/>
      <c r="VJW647" s="60"/>
      <c r="VJX647" s="61"/>
      <c r="VJY647" s="104"/>
      <c r="VJZ647" s="60"/>
      <c r="VKA647" s="61"/>
      <c r="VKB647" s="104"/>
      <c r="VKC647" s="60"/>
      <c r="VKD647" s="61"/>
      <c r="VKE647" s="104"/>
      <c r="VKF647" s="60"/>
      <c r="VKG647" s="61"/>
      <c r="VKH647" s="104"/>
      <c r="VKI647" s="60"/>
      <c r="VKJ647" s="61"/>
      <c r="VKK647" s="104"/>
      <c r="VKL647" s="60"/>
      <c r="VKM647" s="61"/>
      <c r="VKN647" s="104"/>
      <c r="VKO647" s="60"/>
      <c r="VKP647" s="61"/>
      <c r="VKQ647" s="104"/>
      <c r="VKR647" s="60"/>
      <c r="VKS647" s="61"/>
      <c r="VKT647" s="104"/>
      <c r="VKU647" s="60"/>
      <c r="VKV647" s="61"/>
      <c r="VKW647" s="104"/>
      <c r="VKX647" s="60"/>
      <c r="VKY647" s="61"/>
      <c r="VKZ647" s="104"/>
      <c r="VLA647" s="60"/>
      <c r="VLB647" s="61"/>
      <c r="VLC647" s="104"/>
      <c r="VLD647" s="60"/>
      <c r="VLE647" s="61"/>
      <c r="VLF647" s="104"/>
      <c r="VLG647" s="60"/>
      <c r="VLH647" s="61"/>
      <c r="VLI647" s="104"/>
      <c r="VLJ647" s="60"/>
      <c r="VLK647" s="61"/>
      <c r="VLL647" s="104"/>
      <c r="VLM647" s="60"/>
      <c r="VLN647" s="61"/>
      <c r="VLO647" s="104"/>
      <c r="VLP647" s="60"/>
      <c r="VLQ647" s="61"/>
      <c r="VLR647" s="104"/>
      <c r="VLS647" s="60"/>
      <c r="VLT647" s="61"/>
      <c r="VLU647" s="104"/>
      <c r="VLV647" s="60"/>
      <c r="VLW647" s="61"/>
      <c r="VLX647" s="104"/>
      <c r="VLY647" s="60"/>
      <c r="VLZ647" s="61"/>
      <c r="VMA647" s="104"/>
      <c r="VMB647" s="60"/>
      <c r="VMC647" s="61"/>
      <c r="VMD647" s="104"/>
      <c r="VME647" s="60"/>
      <c r="VMF647" s="61"/>
      <c r="VMG647" s="104"/>
      <c r="VMH647" s="60"/>
      <c r="VMI647" s="61"/>
      <c r="VMJ647" s="104"/>
      <c r="VMK647" s="60"/>
      <c r="VML647" s="61"/>
      <c r="VMM647" s="104"/>
      <c r="VMN647" s="60"/>
      <c r="VMO647" s="61"/>
      <c r="VMP647" s="104"/>
      <c r="VMQ647" s="60"/>
      <c r="VMR647" s="61"/>
      <c r="VMS647" s="104"/>
      <c r="VMT647" s="60"/>
      <c r="VMU647" s="61"/>
      <c r="VMV647" s="104"/>
      <c r="VMW647" s="60"/>
      <c r="VMX647" s="61"/>
      <c r="VMY647" s="104"/>
      <c r="VMZ647" s="60"/>
      <c r="VNA647" s="61"/>
      <c r="VNB647" s="104"/>
      <c r="VNC647" s="60"/>
      <c r="VND647" s="61"/>
      <c r="VNE647" s="104"/>
      <c r="VNF647" s="60"/>
      <c r="VNG647" s="61"/>
      <c r="VNH647" s="104"/>
      <c r="VNI647" s="60"/>
      <c r="VNJ647" s="61"/>
      <c r="VNK647" s="104"/>
      <c r="VNL647" s="60"/>
      <c r="VNM647" s="61"/>
      <c r="VNN647" s="104"/>
      <c r="VNO647" s="60"/>
      <c r="VNP647" s="61"/>
      <c r="VNQ647" s="104"/>
      <c r="VNR647" s="60"/>
      <c r="VNS647" s="61"/>
      <c r="VNT647" s="104"/>
      <c r="VNU647" s="60"/>
      <c r="VNV647" s="61"/>
      <c r="VNW647" s="104"/>
      <c r="VNX647" s="60"/>
      <c r="VNY647" s="61"/>
      <c r="VNZ647" s="104"/>
      <c r="VOA647" s="60"/>
      <c r="VOB647" s="61"/>
      <c r="VOC647" s="104"/>
      <c r="VOD647" s="60"/>
      <c r="VOE647" s="61"/>
      <c r="VOF647" s="104"/>
      <c r="VOG647" s="60"/>
      <c r="VOH647" s="61"/>
      <c r="VOI647" s="104"/>
      <c r="VOJ647" s="60"/>
      <c r="VOK647" s="61"/>
      <c r="VOL647" s="104"/>
      <c r="VOM647" s="60"/>
      <c r="VON647" s="61"/>
      <c r="VOO647" s="104"/>
      <c r="VOP647" s="60"/>
      <c r="VOQ647" s="61"/>
      <c r="VOR647" s="104"/>
      <c r="VOS647" s="60"/>
      <c r="VOT647" s="61"/>
      <c r="VOU647" s="104"/>
      <c r="VOV647" s="60"/>
      <c r="VOW647" s="61"/>
      <c r="VOX647" s="104"/>
      <c r="VOY647" s="60"/>
      <c r="VOZ647" s="61"/>
      <c r="VPA647" s="104"/>
      <c r="VPB647" s="60"/>
      <c r="VPC647" s="61"/>
      <c r="VPD647" s="104"/>
      <c r="VPE647" s="60"/>
      <c r="VPF647" s="61"/>
      <c r="VPG647" s="104"/>
      <c r="VPH647" s="60"/>
      <c r="VPI647" s="61"/>
      <c r="VPJ647" s="104"/>
      <c r="VPK647" s="60"/>
      <c r="VPL647" s="61"/>
      <c r="VPM647" s="104"/>
      <c r="VPN647" s="60"/>
      <c r="VPO647" s="61"/>
      <c r="VPP647" s="104"/>
      <c r="VPQ647" s="60"/>
      <c r="VPR647" s="61"/>
      <c r="VPS647" s="104"/>
      <c r="VPT647" s="60"/>
      <c r="VPU647" s="61"/>
      <c r="VPV647" s="104"/>
      <c r="VPW647" s="60"/>
      <c r="VPX647" s="61"/>
      <c r="VPY647" s="104"/>
      <c r="VPZ647" s="60"/>
      <c r="VQA647" s="61"/>
      <c r="VQB647" s="104"/>
      <c r="VQC647" s="60"/>
      <c r="VQD647" s="61"/>
      <c r="VQE647" s="104"/>
      <c r="VQF647" s="60"/>
      <c r="VQG647" s="61"/>
      <c r="VQH647" s="104"/>
      <c r="VQI647" s="60"/>
      <c r="VQJ647" s="61"/>
      <c r="VQK647" s="104"/>
      <c r="VQL647" s="60"/>
      <c r="VQM647" s="61"/>
      <c r="VQN647" s="104"/>
      <c r="VQO647" s="60"/>
      <c r="VQP647" s="61"/>
      <c r="VQQ647" s="104"/>
      <c r="VQR647" s="60"/>
      <c r="VQS647" s="61"/>
      <c r="VQT647" s="104"/>
      <c r="VQU647" s="60"/>
      <c r="VQV647" s="61"/>
      <c r="VQW647" s="104"/>
      <c r="VQX647" s="60"/>
      <c r="VQY647" s="61"/>
      <c r="VQZ647" s="104"/>
      <c r="VRA647" s="60"/>
      <c r="VRB647" s="61"/>
      <c r="VRC647" s="104"/>
      <c r="VRD647" s="60"/>
      <c r="VRE647" s="61"/>
      <c r="VRF647" s="104"/>
      <c r="VRG647" s="60"/>
      <c r="VRH647" s="61"/>
      <c r="VRI647" s="104"/>
      <c r="VRJ647" s="60"/>
      <c r="VRK647" s="61"/>
      <c r="VRL647" s="104"/>
      <c r="VRM647" s="60"/>
      <c r="VRN647" s="61"/>
      <c r="VRO647" s="104"/>
      <c r="VRP647" s="60"/>
      <c r="VRQ647" s="61"/>
      <c r="VRR647" s="104"/>
      <c r="VRS647" s="60"/>
      <c r="VRT647" s="61"/>
      <c r="VRU647" s="104"/>
      <c r="VRV647" s="60"/>
      <c r="VRW647" s="61"/>
      <c r="VRX647" s="104"/>
      <c r="VRY647" s="60"/>
      <c r="VRZ647" s="61"/>
      <c r="VSA647" s="104"/>
      <c r="VSB647" s="60"/>
      <c r="VSC647" s="61"/>
      <c r="VSD647" s="104"/>
      <c r="VSE647" s="60"/>
      <c r="VSF647" s="61"/>
      <c r="VSG647" s="104"/>
      <c r="VSH647" s="60"/>
      <c r="VSI647" s="61"/>
      <c r="VSJ647" s="104"/>
      <c r="VSK647" s="60"/>
      <c r="VSL647" s="61"/>
      <c r="VSM647" s="104"/>
      <c r="VSN647" s="60"/>
      <c r="VSO647" s="61"/>
      <c r="VSP647" s="104"/>
      <c r="VSQ647" s="60"/>
      <c r="VSR647" s="61"/>
      <c r="VSS647" s="104"/>
      <c r="VST647" s="60"/>
      <c r="VSU647" s="61"/>
      <c r="VSV647" s="104"/>
      <c r="VSW647" s="60"/>
      <c r="VSX647" s="61"/>
      <c r="VSY647" s="104"/>
      <c r="VSZ647" s="60"/>
      <c r="VTA647" s="61"/>
      <c r="VTB647" s="104"/>
      <c r="VTC647" s="60"/>
      <c r="VTD647" s="61"/>
      <c r="VTE647" s="104"/>
      <c r="VTF647" s="60"/>
      <c r="VTG647" s="61"/>
      <c r="VTH647" s="104"/>
      <c r="VTI647" s="60"/>
      <c r="VTJ647" s="61"/>
      <c r="VTK647" s="104"/>
      <c r="VTL647" s="60"/>
      <c r="VTM647" s="61"/>
      <c r="VTN647" s="104"/>
      <c r="VTO647" s="60"/>
      <c r="VTP647" s="61"/>
      <c r="VTQ647" s="104"/>
      <c r="VTR647" s="60"/>
      <c r="VTS647" s="61"/>
      <c r="VTT647" s="104"/>
      <c r="VTU647" s="60"/>
      <c r="VTV647" s="61"/>
      <c r="VTW647" s="104"/>
      <c r="VTX647" s="60"/>
      <c r="VTY647" s="61"/>
      <c r="VTZ647" s="104"/>
      <c r="VUA647" s="60"/>
      <c r="VUB647" s="61"/>
      <c r="VUC647" s="104"/>
      <c r="VUD647" s="60"/>
      <c r="VUE647" s="61"/>
      <c r="VUF647" s="104"/>
      <c r="VUG647" s="60"/>
      <c r="VUH647" s="61"/>
      <c r="VUI647" s="104"/>
      <c r="VUJ647" s="60"/>
      <c r="VUK647" s="61"/>
      <c r="VUL647" s="104"/>
      <c r="VUM647" s="60"/>
      <c r="VUN647" s="61"/>
      <c r="VUO647" s="104"/>
      <c r="VUP647" s="60"/>
      <c r="VUQ647" s="61"/>
      <c r="VUR647" s="104"/>
      <c r="VUS647" s="60"/>
      <c r="VUT647" s="61"/>
      <c r="VUU647" s="104"/>
      <c r="VUV647" s="60"/>
      <c r="VUW647" s="61"/>
      <c r="VUX647" s="104"/>
      <c r="VUY647" s="60"/>
      <c r="VUZ647" s="61"/>
      <c r="VVA647" s="104"/>
      <c r="VVB647" s="60"/>
      <c r="VVC647" s="61"/>
      <c r="VVD647" s="104"/>
      <c r="VVE647" s="60"/>
      <c r="VVF647" s="61"/>
      <c r="VVG647" s="104"/>
      <c r="VVH647" s="60"/>
      <c r="VVI647" s="61"/>
      <c r="VVJ647" s="104"/>
      <c r="VVK647" s="60"/>
      <c r="VVL647" s="61"/>
      <c r="VVM647" s="104"/>
      <c r="VVN647" s="60"/>
      <c r="VVO647" s="61"/>
      <c r="VVP647" s="104"/>
      <c r="VVQ647" s="60"/>
      <c r="VVR647" s="61"/>
      <c r="VVS647" s="104"/>
      <c r="VVT647" s="60"/>
      <c r="VVU647" s="61"/>
      <c r="VVV647" s="104"/>
      <c r="VVW647" s="60"/>
      <c r="VVX647" s="61"/>
      <c r="VVY647" s="104"/>
      <c r="VVZ647" s="60"/>
      <c r="VWA647" s="61"/>
      <c r="VWB647" s="104"/>
      <c r="VWC647" s="60"/>
      <c r="VWD647" s="61"/>
      <c r="VWE647" s="104"/>
      <c r="VWF647" s="60"/>
      <c r="VWG647" s="61"/>
      <c r="VWH647" s="104"/>
      <c r="VWI647" s="60"/>
      <c r="VWJ647" s="61"/>
      <c r="VWK647" s="104"/>
      <c r="VWL647" s="60"/>
      <c r="VWM647" s="61"/>
      <c r="VWN647" s="104"/>
      <c r="VWO647" s="60"/>
      <c r="VWP647" s="61"/>
      <c r="VWQ647" s="104"/>
      <c r="VWR647" s="60"/>
      <c r="VWS647" s="61"/>
      <c r="VWT647" s="104"/>
      <c r="VWU647" s="60"/>
      <c r="VWV647" s="61"/>
      <c r="VWW647" s="104"/>
      <c r="VWX647" s="60"/>
      <c r="VWY647" s="61"/>
      <c r="VWZ647" s="104"/>
      <c r="VXA647" s="60"/>
      <c r="VXB647" s="61"/>
      <c r="VXC647" s="104"/>
      <c r="VXD647" s="60"/>
      <c r="VXE647" s="61"/>
      <c r="VXF647" s="104"/>
      <c r="VXG647" s="60"/>
      <c r="VXH647" s="61"/>
      <c r="VXI647" s="104"/>
      <c r="VXJ647" s="60"/>
      <c r="VXK647" s="61"/>
      <c r="VXL647" s="104"/>
      <c r="VXM647" s="60"/>
      <c r="VXN647" s="61"/>
      <c r="VXO647" s="104"/>
      <c r="VXP647" s="60"/>
      <c r="VXQ647" s="61"/>
      <c r="VXR647" s="104"/>
      <c r="VXS647" s="60"/>
      <c r="VXT647" s="61"/>
      <c r="VXU647" s="104"/>
      <c r="VXV647" s="60"/>
      <c r="VXW647" s="61"/>
      <c r="VXX647" s="104"/>
      <c r="VXY647" s="60"/>
      <c r="VXZ647" s="61"/>
      <c r="VYA647" s="104"/>
      <c r="VYB647" s="60"/>
      <c r="VYC647" s="61"/>
      <c r="VYD647" s="104"/>
      <c r="VYE647" s="60"/>
      <c r="VYF647" s="61"/>
      <c r="VYG647" s="104"/>
      <c r="VYH647" s="60"/>
      <c r="VYI647" s="61"/>
      <c r="VYJ647" s="104"/>
      <c r="VYK647" s="60"/>
      <c r="VYL647" s="61"/>
      <c r="VYM647" s="104"/>
      <c r="VYN647" s="60"/>
      <c r="VYO647" s="61"/>
      <c r="VYP647" s="104"/>
      <c r="VYQ647" s="60"/>
      <c r="VYR647" s="61"/>
      <c r="VYS647" s="104"/>
      <c r="VYT647" s="60"/>
      <c r="VYU647" s="61"/>
      <c r="VYV647" s="104"/>
      <c r="VYW647" s="60"/>
      <c r="VYX647" s="61"/>
      <c r="VYY647" s="104"/>
      <c r="VYZ647" s="60"/>
      <c r="VZA647" s="61"/>
      <c r="VZB647" s="104"/>
      <c r="VZC647" s="60"/>
      <c r="VZD647" s="61"/>
      <c r="VZE647" s="104"/>
      <c r="VZF647" s="60"/>
      <c r="VZG647" s="61"/>
      <c r="VZH647" s="104"/>
      <c r="VZI647" s="60"/>
      <c r="VZJ647" s="61"/>
      <c r="VZK647" s="104"/>
      <c r="VZL647" s="60"/>
      <c r="VZM647" s="61"/>
      <c r="VZN647" s="104"/>
      <c r="VZO647" s="60"/>
      <c r="VZP647" s="61"/>
      <c r="VZQ647" s="104"/>
      <c r="VZR647" s="60"/>
      <c r="VZS647" s="61"/>
      <c r="VZT647" s="104"/>
      <c r="VZU647" s="60"/>
      <c r="VZV647" s="61"/>
      <c r="VZW647" s="104"/>
      <c r="VZX647" s="60"/>
      <c r="VZY647" s="61"/>
      <c r="VZZ647" s="104"/>
      <c r="WAA647" s="60"/>
      <c r="WAB647" s="61"/>
      <c r="WAC647" s="104"/>
      <c r="WAD647" s="60"/>
      <c r="WAE647" s="61"/>
      <c r="WAF647" s="104"/>
      <c r="WAG647" s="60"/>
      <c r="WAH647" s="61"/>
      <c r="WAI647" s="104"/>
      <c r="WAJ647" s="60"/>
      <c r="WAK647" s="61"/>
      <c r="WAL647" s="104"/>
      <c r="WAM647" s="60"/>
      <c r="WAN647" s="61"/>
      <c r="WAO647" s="104"/>
      <c r="WAP647" s="60"/>
      <c r="WAQ647" s="61"/>
      <c r="WAR647" s="104"/>
      <c r="WAS647" s="60"/>
      <c r="WAT647" s="61"/>
      <c r="WAU647" s="104"/>
      <c r="WAV647" s="60"/>
      <c r="WAW647" s="61"/>
      <c r="WAX647" s="104"/>
      <c r="WAY647" s="60"/>
      <c r="WAZ647" s="61"/>
      <c r="WBA647" s="104"/>
      <c r="WBB647" s="60"/>
      <c r="WBC647" s="61"/>
      <c r="WBD647" s="104"/>
      <c r="WBE647" s="60"/>
      <c r="WBF647" s="61"/>
      <c r="WBG647" s="104"/>
      <c r="WBH647" s="60"/>
      <c r="WBI647" s="61"/>
      <c r="WBJ647" s="104"/>
      <c r="WBK647" s="60"/>
      <c r="WBL647" s="61"/>
      <c r="WBM647" s="104"/>
      <c r="WBN647" s="60"/>
      <c r="WBO647" s="61"/>
      <c r="WBP647" s="104"/>
      <c r="WBQ647" s="60"/>
      <c r="WBR647" s="61"/>
      <c r="WBS647" s="104"/>
      <c r="WBT647" s="60"/>
      <c r="WBU647" s="61"/>
      <c r="WBV647" s="104"/>
      <c r="WBW647" s="60"/>
      <c r="WBX647" s="61"/>
      <c r="WBY647" s="104"/>
      <c r="WBZ647" s="60"/>
      <c r="WCA647" s="61"/>
      <c r="WCB647" s="104"/>
      <c r="WCC647" s="60"/>
      <c r="WCD647" s="61"/>
      <c r="WCE647" s="104"/>
      <c r="WCF647" s="60"/>
      <c r="WCG647" s="61"/>
      <c r="WCH647" s="104"/>
      <c r="WCI647" s="60"/>
      <c r="WCJ647" s="61"/>
      <c r="WCK647" s="104"/>
      <c r="WCL647" s="60"/>
      <c r="WCM647" s="61"/>
      <c r="WCN647" s="104"/>
      <c r="WCO647" s="60"/>
      <c r="WCP647" s="61"/>
      <c r="WCQ647" s="104"/>
      <c r="WCR647" s="60"/>
      <c r="WCS647" s="61"/>
      <c r="WCT647" s="104"/>
      <c r="WCU647" s="60"/>
      <c r="WCV647" s="61"/>
      <c r="WCW647" s="104"/>
      <c r="WCX647" s="60"/>
      <c r="WCY647" s="61"/>
      <c r="WCZ647" s="104"/>
      <c r="WDA647" s="60"/>
      <c r="WDB647" s="61"/>
      <c r="WDC647" s="104"/>
      <c r="WDD647" s="60"/>
      <c r="WDE647" s="61"/>
      <c r="WDF647" s="104"/>
      <c r="WDG647" s="60"/>
      <c r="WDH647" s="61"/>
      <c r="WDI647" s="104"/>
      <c r="WDJ647" s="60"/>
      <c r="WDK647" s="61"/>
      <c r="WDL647" s="104"/>
      <c r="WDM647" s="60"/>
      <c r="WDN647" s="61"/>
      <c r="WDO647" s="104"/>
      <c r="WDP647" s="60"/>
      <c r="WDQ647" s="61"/>
      <c r="WDR647" s="104"/>
      <c r="WDS647" s="60"/>
      <c r="WDT647" s="61"/>
      <c r="WDU647" s="104"/>
      <c r="WDV647" s="60"/>
      <c r="WDW647" s="61"/>
      <c r="WDX647" s="104"/>
      <c r="WDY647" s="60"/>
      <c r="WDZ647" s="61"/>
      <c r="WEA647" s="104"/>
      <c r="WEB647" s="60"/>
      <c r="WEC647" s="61"/>
      <c r="WED647" s="104"/>
      <c r="WEE647" s="60"/>
      <c r="WEF647" s="61"/>
      <c r="WEG647" s="104"/>
      <c r="WEH647" s="60"/>
      <c r="WEI647" s="61"/>
      <c r="WEJ647" s="104"/>
      <c r="WEK647" s="60"/>
      <c r="WEL647" s="61"/>
      <c r="WEM647" s="104"/>
      <c r="WEN647" s="60"/>
      <c r="WEO647" s="61"/>
      <c r="WEP647" s="104"/>
      <c r="WEQ647" s="60"/>
      <c r="WER647" s="61"/>
      <c r="WES647" s="104"/>
      <c r="WET647" s="60"/>
      <c r="WEU647" s="61"/>
      <c r="WEV647" s="104"/>
      <c r="WEW647" s="60"/>
      <c r="WEX647" s="61"/>
      <c r="WEY647" s="104"/>
      <c r="WEZ647" s="60"/>
      <c r="WFA647" s="61"/>
      <c r="WFB647" s="104"/>
      <c r="WFC647" s="60"/>
      <c r="WFD647" s="61"/>
      <c r="WFE647" s="104"/>
      <c r="WFF647" s="60"/>
      <c r="WFG647" s="61"/>
      <c r="WFH647" s="104"/>
      <c r="WFI647" s="60"/>
      <c r="WFJ647" s="61"/>
      <c r="WFK647" s="104"/>
      <c r="WFL647" s="60"/>
      <c r="WFM647" s="61"/>
      <c r="WFN647" s="104"/>
      <c r="WFO647" s="60"/>
      <c r="WFP647" s="61"/>
      <c r="WFQ647" s="104"/>
      <c r="WFR647" s="60"/>
      <c r="WFS647" s="61"/>
      <c r="WFT647" s="104"/>
      <c r="WFU647" s="60"/>
      <c r="WFV647" s="61"/>
      <c r="WFW647" s="104"/>
      <c r="WFX647" s="60"/>
      <c r="WFY647" s="61"/>
      <c r="WFZ647" s="104"/>
      <c r="WGA647" s="60"/>
      <c r="WGB647" s="61"/>
      <c r="WGC647" s="104"/>
      <c r="WGD647" s="60"/>
      <c r="WGE647" s="61"/>
      <c r="WGF647" s="104"/>
      <c r="WGG647" s="60"/>
      <c r="WGH647" s="61"/>
      <c r="WGI647" s="104"/>
      <c r="WGJ647" s="60"/>
      <c r="WGK647" s="61"/>
      <c r="WGL647" s="104"/>
      <c r="WGM647" s="60"/>
      <c r="WGN647" s="61"/>
      <c r="WGO647" s="104"/>
      <c r="WGP647" s="60"/>
      <c r="WGQ647" s="61"/>
      <c r="WGR647" s="104"/>
      <c r="WGS647" s="60"/>
      <c r="WGT647" s="61"/>
      <c r="WGU647" s="104"/>
      <c r="WGV647" s="60"/>
      <c r="WGW647" s="61"/>
      <c r="WGX647" s="104"/>
      <c r="WGY647" s="60"/>
      <c r="WGZ647" s="61"/>
      <c r="WHA647" s="104"/>
      <c r="WHB647" s="60"/>
      <c r="WHC647" s="61"/>
      <c r="WHD647" s="104"/>
      <c r="WHE647" s="60"/>
      <c r="WHF647" s="61"/>
      <c r="WHG647" s="104"/>
      <c r="WHH647" s="60"/>
      <c r="WHI647" s="61"/>
      <c r="WHJ647" s="104"/>
      <c r="WHK647" s="60"/>
      <c r="WHL647" s="61"/>
      <c r="WHM647" s="104"/>
      <c r="WHN647" s="60"/>
      <c r="WHO647" s="61"/>
      <c r="WHP647" s="104"/>
      <c r="WHQ647" s="60"/>
      <c r="WHR647" s="61"/>
      <c r="WHS647" s="104"/>
      <c r="WHT647" s="60"/>
      <c r="WHU647" s="61"/>
      <c r="WHV647" s="104"/>
      <c r="WHW647" s="60"/>
      <c r="WHX647" s="61"/>
      <c r="WHY647" s="104"/>
      <c r="WHZ647" s="60"/>
      <c r="WIA647" s="61"/>
      <c r="WIB647" s="104"/>
      <c r="WIC647" s="60"/>
      <c r="WID647" s="61"/>
      <c r="WIE647" s="104"/>
      <c r="WIF647" s="60"/>
      <c r="WIG647" s="61"/>
      <c r="WIH647" s="104"/>
      <c r="WII647" s="60"/>
      <c r="WIJ647" s="61"/>
      <c r="WIK647" s="104"/>
      <c r="WIL647" s="60"/>
      <c r="WIM647" s="61"/>
      <c r="WIN647" s="104"/>
      <c r="WIO647" s="60"/>
      <c r="WIP647" s="61"/>
      <c r="WIQ647" s="104"/>
      <c r="WIR647" s="60"/>
      <c r="WIS647" s="61"/>
      <c r="WIT647" s="104"/>
      <c r="WIU647" s="60"/>
      <c r="WIV647" s="61"/>
      <c r="WIW647" s="104"/>
      <c r="WIX647" s="60"/>
      <c r="WIY647" s="61"/>
      <c r="WIZ647" s="104"/>
      <c r="WJA647" s="60"/>
      <c r="WJB647" s="61"/>
      <c r="WJC647" s="104"/>
      <c r="WJD647" s="60"/>
      <c r="WJE647" s="61"/>
      <c r="WJF647" s="104"/>
      <c r="WJG647" s="60"/>
      <c r="WJH647" s="61"/>
      <c r="WJI647" s="104"/>
      <c r="WJJ647" s="60"/>
      <c r="WJK647" s="61"/>
      <c r="WJL647" s="104"/>
      <c r="WJM647" s="60"/>
      <c r="WJN647" s="61"/>
      <c r="WJO647" s="104"/>
      <c r="WJP647" s="60"/>
      <c r="WJQ647" s="61"/>
      <c r="WJR647" s="104"/>
      <c r="WJS647" s="60"/>
      <c r="WJT647" s="61"/>
      <c r="WJU647" s="104"/>
      <c r="WJV647" s="60"/>
      <c r="WJW647" s="61"/>
      <c r="WJX647" s="104"/>
      <c r="WJY647" s="60"/>
      <c r="WJZ647" s="61"/>
      <c r="WKA647" s="104"/>
      <c r="WKB647" s="60"/>
      <c r="WKC647" s="61"/>
      <c r="WKD647" s="104"/>
      <c r="WKE647" s="60"/>
      <c r="WKF647" s="61"/>
      <c r="WKG647" s="104"/>
      <c r="WKH647" s="60"/>
      <c r="WKI647" s="61"/>
      <c r="WKJ647" s="104"/>
      <c r="WKK647" s="60"/>
      <c r="WKL647" s="61"/>
      <c r="WKM647" s="104"/>
      <c r="WKN647" s="60"/>
      <c r="WKO647" s="61"/>
      <c r="WKP647" s="104"/>
      <c r="WKQ647" s="60"/>
      <c r="WKR647" s="61"/>
      <c r="WKS647" s="104"/>
      <c r="WKT647" s="60"/>
      <c r="WKU647" s="61"/>
      <c r="WKV647" s="104"/>
      <c r="WKW647" s="60"/>
      <c r="WKX647" s="61"/>
      <c r="WKY647" s="104"/>
      <c r="WKZ647" s="60"/>
      <c r="WLA647" s="61"/>
      <c r="WLB647" s="104"/>
      <c r="WLC647" s="60"/>
      <c r="WLD647" s="61"/>
      <c r="WLE647" s="104"/>
      <c r="WLF647" s="60"/>
      <c r="WLG647" s="61"/>
      <c r="WLH647" s="104"/>
      <c r="WLI647" s="60"/>
      <c r="WLJ647" s="61"/>
      <c r="WLK647" s="104"/>
      <c r="WLL647" s="60"/>
      <c r="WLM647" s="61"/>
      <c r="WLN647" s="104"/>
      <c r="WLO647" s="60"/>
      <c r="WLP647" s="61"/>
      <c r="WLQ647" s="104"/>
      <c r="WLR647" s="60"/>
      <c r="WLS647" s="61"/>
      <c r="WLT647" s="104"/>
      <c r="WLU647" s="60"/>
      <c r="WLV647" s="61"/>
      <c r="WLW647" s="104"/>
      <c r="WLX647" s="60"/>
      <c r="WLY647" s="61"/>
      <c r="WLZ647" s="104"/>
      <c r="WMA647" s="60"/>
      <c r="WMB647" s="61"/>
      <c r="WMC647" s="104"/>
      <c r="WMD647" s="60"/>
      <c r="WME647" s="61"/>
      <c r="WMF647" s="104"/>
      <c r="WMG647" s="60"/>
      <c r="WMH647" s="61"/>
      <c r="WMI647" s="104"/>
      <c r="WMJ647" s="60"/>
      <c r="WMK647" s="61"/>
      <c r="WML647" s="104"/>
      <c r="WMM647" s="60"/>
      <c r="WMN647" s="61"/>
      <c r="WMO647" s="104"/>
      <c r="WMP647" s="60"/>
      <c r="WMQ647" s="61"/>
      <c r="WMR647" s="104"/>
      <c r="WMS647" s="60"/>
      <c r="WMT647" s="61"/>
      <c r="WMU647" s="104"/>
      <c r="WMV647" s="60"/>
      <c r="WMW647" s="61"/>
      <c r="WMX647" s="104"/>
      <c r="WMY647" s="60"/>
      <c r="WMZ647" s="61"/>
      <c r="WNA647" s="104"/>
      <c r="WNB647" s="60"/>
      <c r="WNC647" s="61"/>
      <c r="WND647" s="104"/>
      <c r="WNE647" s="60"/>
      <c r="WNF647" s="61"/>
      <c r="WNG647" s="104"/>
      <c r="WNH647" s="60"/>
      <c r="WNI647" s="61"/>
      <c r="WNJ647" s="104"/>
      <c r="WNK647" s="60"/>
      <c r="WNL647" s="61"/>
      <c r="WNM647" s="104"/>
      <c r="WNN647" s="60"/>
      <c r="WNO647" s="61"/>
      <c r="WNP647" s="104"/>
      <c r="WNQ647" s="60"/>
      <c r="WNR647" s="61"/>
      <c r="WNS647" s="104"/>
      <c r="WNT647" s="60"/>
      <c r="WNU647" s="61"/>
      <c r="WNV647" s="104"/>
      <c r="WNW647" s="60"/>
      <c r="WNX647" s="61"/>
      <c r="WNY647" s="104"/>
      <c r="WNZ647" s="60"/>
      <c r="WOA647" s="61"/>
      <c r="WOB647" s="104"/>
      <c r="WOC647" s="60"/>
      <c r="WOD647" s="61"/>
      <c r="WOE647" s="104"/>
      <c r="WOF647" s="60"/>
      <c r="WOG647" s="61"/>
      <c r="WOH647" s="104"/>
      <c r="WOI647" s="60"/>
      <c r="WOJ647" s="61"/>
      <c r="WOK647" s="104"/>
      <c r="WOL647" s="60"/>
      <c r="WOM647" s="61"/>
      <c r="WON647" s="104"/>
      <c r="WOO647" s="60"/>
      <c r="WOP647" s="61"/>
      <c r="WOQ647" s="104"/>
      <c r="WOR647" s="60"/>
      <c r="WOS647" s="61"/>
      <c r="WOT647" s="104"/>
      <c r="WOU647" s="60"/>
      <c r="WOV647" s="61"/>
      <c r="WOW647" s="104"/>
      <c r="WOX647" s="60"/>
      <c r="WOY647" s="61"/>
      <c r="WOZ647" s="104"/>
      <c r="WPA647" s="60"/>
      <c r="WPB647" s="61"/>
      <c r="WPC647" s="104"/>
      <c r="WPD647" s="60"/>
      <c r="WPE647" s="61"/>
      <c r="WPF647" s="104"/>
      <c r="WPG647" s="60"/>
      <c r="WPH647" s="61"/>
      <c r="WPI647" s="104"/>
      <c r="WPJ647" s="60"/>
      <c r="WPK647" s="61"/>
      <c r="WPL647" s="104"/>
      <c r="WPM647" s="60"/>
      <c r="WPN647" s="61"/>
      <c r="WPO647" s="104"/>
      <c r="WPP647" s="60"/>
      <c r="WPQ647" s="61"/>
      <c r="WPR647" s="104"/>
      <c r="WPS647" s="60"/>
      <c r="WPT647" s="61"/>
      <c r="WPU647" s="104"/>
      <c r="WPV647" s="60"/>
      <c r="WPW647" s="61"/>
      <c r="WPX647" s="104"/>
      <c r="WPY647" s="60"/>
      <c r="WPZ647" s="61"/>
      <c r="WQA647" s="104"/>
      <c r="WQB647" s="60"/>
      <c r="WQC647" s="61"/>
      <c r="WQD647" s="104"/>
      <c r="WQE647" s="60"/>
      <c r="WQF647" s="61"/>
      <c r="WQG647" s="104"/>
      <c r="WQH647" s="60"/>
      <c r="WQI647" s="61"/>
      <c r="WQJ647" s="104"/>
      <c r="WQK647" s="60"/>
      <c r="WQL647" s="61"/>
      <c r="WQM647" s="104"/>
      <c r="WQN647" s="60"/>
      <c r="WQO647" s="61"/>
      <c r="WQP647" s="104"/>
      <c r="WQQ647" s="60"/>
      <c r="WQR647" s="61"/>
      <c r="WQS647" s="104"/>
      <c r="WQT647" s="60"/>
      <c r="WQU647" s="61"/>
      <c r="WQV647" s="104"/>
      <c r="WQW647" s="60"/>
      <c r="WQX647" s="61"/>
      <c r="WQY647" s="104"/>
      <c r="WQZ647" s="60"/>
      <c r="WRA647" s="61"/>
      <c r="WRB647" s="104"/>
      <c r="WRC647" s="60"/>
      <c r="WRD647" s="61"/>
      <c r="WRE647" s="104"/>
      <c r="WRF647" s="60"/>
      <c r="WRG647" s="61"/>
      <c r="WRH647" s="104"/>
      <c r="WRI647" s="60"/>
      <c r="WRJ647" s="61"/>
      <c r="WRK647" s="104"/>
      <c r="WRL647" s="60"/>
      <c r="WRM647" s="61"/>
      <c r="WRN647" s="104"/>
      <c r="WRO647" s="60"/>
      <c r="WRP647" s="61"/>
      <c r="WRQ647" s="104"/>
      <c r="WRR647" s="60"/>
      <c r="WRS647" s="61"/>
      <c r="WRT647" s="104"/>
      <c r="WRU647" s="60"/>
      <c r="WRV647" s="61"/>
      <c r="WRW647" s="104"/>
      <c r="WRX647" s="60"/>
      <c r="WRY647" s="61"/>
      <c r="WRZ647" s="104"/>
      <c r="WSA647" s="60"/>
      <c r="WSB647" s="61"/>
      <c r="WSC647" s="104"/>
      <c r="WSD647" s="60"/>
      <c r="WSE647" s="61"/>
      <c r="WSF647" s="104"/>
      <c r="WSG647" s="60"/>
      <c r="WSH647" s="61"/>
      <c r="WSI647" s="104"/>
      <c r="WSJ647" s="60"/>
      <c r="WSK647" s="61"/>
      <c r="WSL647" s="104"/>
      <c r="WSM647" s="60"/>
      <c r="WSN647" s="61"/>
      <c r="WSO647" s="104"/>
      <c r="WSP647" s="60"/>
      <c r="WSQ647" s="61"/>
      <c r="WSR647" s="104"/>
      <c r="WSS647" s="60"/>
      <c r="WST647" s="61"/>
      <c r="WSU647" s="104"/>
      <c r="WSV647" s="60"/>
      <c r="WSW647" s="61"/>
      <c r="WSX647" s="104"/>
      <c r="WSY647" s="60"/>
      <c r="WSZ647" s="61"/>
      <c r="WTA647" s="104"/>
      <c r="WTB647" s="60"/>
      <c r="WTC647" s="61"/>
      <c r="WTD647" s="104"/>
      <c r="WTE647" s="60"/>
      <c r="WTF647" s="61"/>
      <c r="WTG647" s="104"/>
      <c r="WTH647" s="60"/>
      <c r="WTI647" s="61"/>
      <c r="WTJ647" s="104"/>
      <c r="WTK647" s="60"/>
      <c r="WTL647" s="61"/>
      <c r="WTM647" s="104"/>
      <c r="WTN647" s="60"/>
      <c r="WTO647" s="61"/>
      <c r="WTP647" s="104"/>
      <c r="WTQ647" s="60"/>
      <c r="WTR647" s="61"/>
      <c r="WTS647" s="104"/>
      <c r="WTT647" s="60"/>
      <c r="WTU647" s="61"/>
      <c r="WTV647" s="104"/>
      <c r="WTW647" s="60"/>
      <c r="WTX647" s="61"/>
      <c r="WTY647" s="104"/>
      <c r="WTZ647" s="60"/>
      <c r="WUA647" s="61"/>
      <c r="WUB647" s="104"/>
      <c r="WUC647" s="60"/>
      <c r="WUD647" s="61"/>
      <c r="WUE647" s="104"/>
      <c r="WUF647" s="60"/>
      <c r="WUG647" s="61"/>
      <c r="WUH647" s="104"/>
      <c r="WUI647" s="60"/>
      <c r="WUJ647" s="61"/>
      <c r="WUK647" s="104"/>
      <c r="WUL647" s="60"/>
      <c r="WUM647" s="61"/>
      <c r="WUN647" s="104"/>
      <c r="WUO647" s="60"/>
      <c r="WUP647" s="61"/>
      <c r="WUQ647" s="104"/>
      <c r="WUR647" s="60"/>
      <c r="WUS647" s="61"/>
      <c r="WUT647" s="104"/>
      <c r="WUU647" s="60"/>
      <c r="WUV647" s="61"/>
      <c r="WUW647" s="104"/>
      <c r="WUX647" s="60"/>
      <c r="WUY647" s="61"/>
      <c r="WUZ647" s="104"/>
      <c r="WVA647" s="60"/>
      <c r="WVB647" s="61"/>
      <c r="WVC647" s="104"/>
      <c r="WVD647" s="60"/>
      <c r="WVE647" s="61"/>
      <c r="WVF647" s="104"/>
      <c r="WVG647" s="60"/>
      <c r="WVH647" s="61"/>
      <c r="WVI647" s="104"/>
      <c r="WVJ647" s="60"/>
      <c r="WVK647" s="61"/>
      <c r="WVL647" s="104"/>
      <c r="WVM647" s="60"/>
      <c r="WVN647" s="61"/>
      <c r="WVO647" s="104"/>
      <c r="WVP647" s="60"/>
      <c r="WVQ647" s="61"/>
      <c r="WVR647" s="104"/>
      <c r="WVS647" s="60"/>
      <c r="WVT647" s="61"/>
      <c r="WVU647" s="104"/>
      <c r="WVV647" s="60"/>
      <c r="WVW647" s="61"/>
      <c r="WVX647" s="104"/>
      <c r="WVY647" s="60"/>
      <c r="WVZ647" s="61"/>
      <c r="WWA647" s="104"/>
      <c r="WWB647" s="60"/>
      <c r="WWC647" s="61"/>
      <c r="WWD647" s="104"/>
      <c r="WWE647" s="60"/>
      <c r="WWF647" s="61"/>
      <c r="WWG647" s="104"/>
      <c r="WWH647" s="60"/>
      <c r="WWI647" s="61"/>
      <c r="WWJ647" s="104"/>
      <c r="WWK647" s="60"/>
      <c r="WWL647" s="61"/>
      <c r="WWM647" s="104"/>
      <c r="WWN647" s="60"/>
      <c r="WWO647" s="61"/>
      <c r="WWP647" s="104"/>
      <c r="WWQ647" s="60"/>
      <c r="WWR647" s="61"/>
      <c r="WWS647" s="104"/>
      <c r="WWT647" s="60"/>
      <c r="WWU647" s="61"/>
      <c r="WWV647" s="104"/>
      <c r="WWW647" s="60"/>
      <c r="WWX647" s="61"/>
      <c r="WWY647" s="104"/>
      <c r="WWZ647" s="60"/>
      <c r="WXA647" s="61"/>
      <c r="WXB647" s="104"/>
      <c r="WXC647" s="60"/>
      <c r="WXD647" s="61"/>
      <c r="WXE647" s="104"/>
      <c r="WXF647" s="60"/>
      <c r="WXG647" s="61"/>
      <c r="WXH647" s="104"/>
      <c r="WXI647" s="60"/>
      <c r="WXJ647" s="61"/>
      <c r="WXK647" s="104"/>
      <c r="WXL647" s="60"/>
      <c r="WXM647" s="61"/>
      <c r="WXN647" s="104"/>
      <c r="WXO647" s="60"/>
      <c r="WXP647" s="61"/>
      <c r="WXQ647" s="104"/>
      <c r="WXR647" s="60"/>
      <c r="WXS647" s="61"/>
      <c r="WXT647" s="104"/>
      <c r="WXU647" s="60"/>
      <c r="WXV647" s="61"/>
      <c r="WXW647" s="104"/>
      <c r="WXX647" s="60"/>
      <c r="WXY647" s="61"/>
      <c r="WXZ647" s="104"/>
      <c r="WYA647" s="60"/>
      <c r="WYB647" s="61"/>
      <c r="WYC647" s="104"/>
      <c r="WYD647" s="60"/>
      <c r="WYE647" s="61"/>
      <c r="WYF647" s="104"/>
      <c r="WYG647" s="60"/>
      <c r="WYH647" s="61"/>
      <c r="WYI647" s="104"/>
      <c r="WYJ647" s="60"/>
      <c r="WYK647" s="61"/>
      <c r="WYL647" s="104"/>
      <c r="WYM647" s="60"/>
      <c r="WYN647" s="61"/>
      <c r="WYO647" s="104"/>
      <c r="WYP647" s="60"/>
      <c r="WYQ647" s="61"/>
      <c r="WYR647" s="104"/>
      <c r="WYS647" s="60"/>
      <c r="WYT647" s="61"/>
      <c r="WYU647" s="104"/>
      <c r="WYV647" s="60"/>
      <c r="WYW647" s="61"/>
      <c r="WYX647" s="104"/>
      <c r="WYY647" s="60"/>
      <c r="WYZ647" s="61"/>
      <c r="WZA647" s="104"/>
      <c r="WZB647" s="60"/>
      <c r="WZC647" s="61"/>
      <c r="WZD647" s="104"/>
      <c r="WZE647" s="60"/>
      <c r="WZF647" s="61"/>
      <c r="WZG647" s="104"/>
      <c r="WZH647" s="60"/>
      <c r="WZI647" s="61"/>
      <c r="WZJ647" s="104"/>
      <c r="WZK647" s="60"/>
      <c r="WZL647" s="61"/>
      <c r="WZM647" s="104"/>
      <c r="WZN647" s="60"/>
      <c r="WZO647" s="61"/>
      <c r="WZP647" s="104"/>
      <c r="WZQ647" s="60"/>
      <c r="WZR647" s="61"/>
      <c r="WZS647" s="104"/>
      <c r="WZT647" s="60"/>
      <c r="WZU647" s="61"/>
      <c r="WZV647" s="104"/>
      <c r="WZW647" s="60"/>
      <c r="WZX647" s="61"/>
      <c r="WZY647" s="104"/>
      <c r="WZZ647" s="60"/>
      <c r="XAA647" s="61"/>
      <c r="XAB647" s="104"/>
      <c r="XAC647" s="60"/>
      <c r="XAD647" s="61"/>
      <c r="XAE647" s="104"/>
      <c r="XAF647" s="60"/>
      <c r="XAG647" s="61"/>
      <c r="XAH647" s="104"/>
      <c r="XAI647" s="60"/>
      <c r="XAJ647" s="61"/>
      <c r="XAK647" s="104"/>
      <c r="XAL647" s="60"/>
      <c r="XAM647" s="61"/>
      <c r="XAN647" s="104"/>
      <c r="XAO647" s="60"/>
      <c r="XAP647" s="61"/>
      <c r="XAQ647" s="104"/>
      <c r="XAR647" s="60"/>
      <c r="XAS647" s="61"/>
      <c r="XAT647" s="104"/>
      <c r="XAU647" s="60"/>
      <c r="XAV647" s="61"/>
      <c r="XAW647" s="104"/>
      <c r="XAX647" s="60"/>
      <c r="XAY647" s="61"/>
      <c r="XAZ647" s="104"/>
      <c r="XBA647" s="60"/>
      <c r="XBB647" s="61"/>
      <c r="XBC647" s="104"/>
      <c r="XBD647" s="60"/>
      <c r="XBE647" s="61"/>
      <c r="XBF647" s="104"/>
      <c r="XBG647" s="60"/>
      <c r="XBH647" s="61"/>
      <c r="XBI647" s="104"/>
      <c r="XBJ647" s="60"/>
      <c r="XBK647" s="61"/>
      <c r="XBL647" s="104"/>
      <c r="XBM647" s="60"/>
      <c r="XBN647" s="61"/>
      <c r="XBO647" s="104"/>
      <c r="XBP647" s="60"/>
      <c r="XBQ647" s="61"/>
      <c r="XBR647" s="104"/>
      <c r="XBS647" s="60"/>
      <c r="XBT647" s="61"/>
      <c r="XBU647" s="104"/>
      <c r="XBV647" s="60"/>
      <c r="XBW647" s="61"/>
      <c r="XBX647" s="104"/>
      <c r="XBY647" s="60"/>
      <c r="XBZ647" s="61"/>
      <c r="XCA647" s="104"/>
      <c r="XCB647" s="60"/>
      <c r="XCC647" s="61"/>
      <c r="XCD647" s="104"/>
      <c r="XCE647" s="60"/>
      <c r="XCF647" s="61"/>
      <c r="XCG647" s="104"/>
      <c r="XCH647" s="60"/>
      <c r="XCI647" s="61"/>
      <c r="XCJ647" s="104"/>
      <c r="XCK647" s="60"/>
      <c r="XCL647" s="61"/>
      <c r="XCM647" s="104"/>
      <c r="XCN647" s="60"/>
      <c r="XCO647" s="61"/>
      <c r="XCP647" s="104"/>
      <c r="XCQ647" s="60"/>
      <c r="XCR647" s="61"/>
      <c r="XCS647" s="104"/>
      <c r="XCT647" s="60"/>
      <c r="XCU647" s="61"/>
      <c r="XCV647" s="104"/>
      <c r="XCW647" s="60"/>
      <c r="XCX647" s="61"/>
      <c r="XCY647" s="104"/>
      <c r="XCZ647" s="60"/>
      <c r="XDA647" s="61"/>
      <c r="XDB647" s="104"/>
      <c r="XDC647" s="60"/>
      <c r="XDD647" s="61"/>
      <c r="XDE647" s="104"/>
      <c r="XDF647" s="60"/>
      <c r="XDG647" s="61"/>
      <c r="XDH647" s="104"/>
      <c r="XDI647" s="60"/>
      <c r="XDJ647" s="61"/>
      <c r="XDK647" s="104"/>
      <c r="XDL647" s="60"/>
      <c r="XDM647" s="61"/>
      <c r="XDN647" s="104"/>
      <c r="XDO647" s="60"/>
      <c r="XDP647" s="61"/>
      <c r="XDQ647" s="104"/>
      <c r="XDR647" s="60"/>
      <c r="XDS647" s="61"/>
      <c r="XDT647" s="104"/>
      <c r="XDU647" s="60"/>
      <c r="XDV647" s="61"/>
      <c r="XDW647" s="104"/>
      <c r="XDX647" s="60"/>
      <c r="XDY647" s="61"/>
      <c r="XDZ647" s="104"/>
      <c r="XEA647" s="60"/>
      <c r="XEB647" s="61"/>
      <c r="XEC647" s="104"/>
      <c r="XED647" s="60"/>
      <c r="XEE647" s="61"/>
      <c r="XEF647" s="104"/>
      <c r="XEG647" s="60"/>
      <c r="XEH647" s="61"/>
      <c r="XEI647" s="104"/>
      <c r="XEJ647" s="60"/>
      <c r="XEK647" s="61"/>
      <c r="XEL647" s="104"/>
      <c r="XEM647" s="60"/>
      <c r="XEN647" s="61"/>
      <c r="XEO647" s="104"/>
      <c r="XEP647" s="60"/>
      <c r="XEQ647" s="61"/>
      <c r="XER647" s="104"/>
      <c r="XES647" s="60"/>
      <c r="XET647" s="61"/>
      <c r="XEU647" s="104"/>
      <c r="XEV647" s="60"/>
      <c r="XEW647" s="61"/>
      <c r="XEX647" s="104"/>
      <c r="XEY647" s="60"/>
      <c r="XEZ647" s="61"/>
      <c r="XFA647" s="104"/>
      <c r="XFB647" s="60"/>
      <c r="XFC647" s="61"/>
      <c r="XFD647" s="104"/>
    </row>
    <row r="648" spans="1:16384" s="258" customFormat="1" ht="18" customHeight="1">
      <c r="A648" s="121"/>
      <c r="B648" s="107"/>
      <c r="C648" s="108"/>
      <c r="D648" s="105"/>
      <c r="E648" s="43" t="s">
        <v>329</v>
      </c>
      <c r="F648" s="44" t="s">
        <v>347</v>
      </c>
      <c r="G648" s="270">
        <v>1</v>
      </c>
      <c r="H648" s="70">
        <v>30</v>
      </c>
      <c r="I648" s="79">
        <v>0</v>
      </c>
      <c r="J648" s="106">
        <v>40</v>
      </c>
      <c r="K648" s="87">
        <f t="shared" ref="K648:K666" si="41">IF(OR(LEFT(E648,2)="ĐA",LEFT(E648,2)="DA",LEFT(E648,5)="Đồ án",LEFT(E648,5)="Đồán ",LEFT(E648,9)="Sinh hoạt",LEFT(E648,9)="sinh hoạt",LEFT(E648,6)="Cố vấn",LEFT(E648,6)="cố vấn",LEFT(E648,4)="cvht",LEFT(E648,4)="CVHT",LEFT(E648,4)="shcn",LEFT(E648,4)="SHCN"),0,(IF(AND(H648&gt;0,J648&gt;0),IF(J648&gt;60,1.3,IF(J648&gt;35,1.2,1)),0)))</f>
        <v>1.2</v>
      </c>
      <c r="L648" s="87">
        <f t="shared" ref="L648:L666" si="42">IF(OR(LEFT(E648,2)="ĐA",LEFT(E648,2)="DA",LEFT(E648,5)="Đồ án",LEFT(E648,5)="Đồán "),0,IF(AND(J648&gt;0,I648&gt;0),IF(AND(OR(LEFT(E648,4)="GDQP",LEFT(E648,4)="gdqp",LEFT(E648,19)="Giáo dục quốc phòng"),J648&gt;50),1.3,IF(J648&gt;35,1.2,IF(J648&gt;29,1.1,1))),0))</f>
        <v>0</v>
      </c>
      <c r="M648" s="46">
        <f t="shared" ref="M648:M666" si="43">ROUND(IF(OR(LEFT(E648,2)="ĐA",LEFT(E648,2)="DA",LEFT(E648,5)="Đồ án",LEFT(E648,5)="Đồán "),J648*0.5,(IF(H648&gt;0,H648*K648,"0")+IF(I648&gt;0,(I648*0.75)*L648,"0"))),1)</f>
        <v>36</v>
      </c>
      <c r="N648" s="350"/>
      <c r="O648" s="352"/>
      <c r="P648" s="354"/>
      <c r="Q648" s="352"/>
      <c r="R648" s="354"/>
      <c r="S648" s="348"/>
      <c r="T648" s="345"/>
      <c r="U648" s="348"/>
      <c r="V648" s="345"/>
      <c r="W648" s="260"/>
      <c r="X648" s="345"/>
      <c r="Y648" s="345"/>
      <c r="Z648" s="345"/>
      <c r="AA648" s="345"/>
      <c r="AB648" s="345"/>
      <c r="AC648" s="345"/>
      <c r="AD648" s="83"/>
    </row>
    <row r="649" spans="1:16384" s="258" customFormat="1" ht="18" customHeight="1">
      <c r="A649" s="121"/>
      <c r="B649" s="107"/>
      <c r="C649" s="108"/>
      <c r="D649" s="105"/>
      <c r="E649" s="43" t="s">
        <v>329</v>
      </c>
      <c r="F649" s="44" t="s">
        <v>348</v>
      </c>
      <c r="G649" s="270">
        <v>1</v>
      </c>
      <c r="H649" s="70">
        <v>30</v>
      </c>
      <c r="I649" s="79">
        <v>0</v>
      </c>
      <c r="J649" s="106">
        <v>40</v>
      </c>
      <c r="K649" s="87">
        <f t="shared" si="41"/>
        <v>1.2</v>
      </c>
      <c r="L649" s="87">
        <f t="shared" si="42"/>
        <v>0</v>
      </c>
      <c r="M649" s="46">
        <f t="shared" si="43"/>
        <v>36</v>
      </c>
      <c r="N649" s="350"/>
      <c r="O649" s="352"/>
      <c r="P649" s="354"/>
      <c r="Q649" s="352"/>
      <c r="R649" s="354"/>
      <c r="S649" s="348"/>
      <c r="T649" s="345"/>
      <c r="U649" s="348"/>
      <c r="V649" s="345"/>
      <c r="W649" s="260"/>
      <c r="X649" s="345"/>
      <c r="Y649" s="345"/>
      <c r="Z649" s="345"/>
      <c r="AA649" s="345"/>
      <c r="AB649" s="345"/>
      <c r="AC649" s="345"/>
      <c r="AD649" s="83"/>
    </row>
    <row r="650" spans="1:16384" s="258" customFormat="1" ht="18" hidden="1" customHeight="1">
      <c r="A650" s="121"/>
      <c r="B650" s="107"/>
      <c r="C650" s="108"/>
      <c r="D650" s="105"/>
      <c r="E650" s="43"/>
      <c r="F650" s="44"/>
      <c r="G650" s="270"/>
      <c r="H650" s="70"/>
      <c r="I650" s="79"/>
      <c r="J650" s="106"/>
      <c r="K650" s="87">
        <f t="shared" si="41"/>
        <v>0</v>
      </c>
      <c r="L650" s="87">
        <f t="shared" si="42"/>
        <v>0</v>
      </c>
      <c r="M650" s="46">
        <f t="shared" si="43"/>
        <v>0</v>
      </c>
      <c r="N650" s="350"/>
      <c r="O650" s="352"/>
      <c r="P650" s="354"/>
      <c r="Q650" s="352"/>
      <c r="R650" s="354"/>
      <c r="S650" s="348"/>
      <c r="T650" s="345"/>
      <c r="U650" s="348"/>
      <c r="V650" s="345"/>
      <c r="W650" s="260"/>
      <c r="X650" s="345"/>
      <c r="Y650" s="345"/>
      <c r="Z650" s="345"/>
      <c r="AA650" s="345"/>
      <c r="AB650" s="345"/>
      <c r="AC650" s="345"/>
      <c r="AD650" s="83"/>
    </row>
    <row r="651" spans="1:16384" s="258" customFormat="1" ht="18" hidden="1" customHeight="1">
      <c r="A651" s="121"/>
      <c r="B651" s="107"/>
      <c r="C651" s="108"/>
      <c r="D651" s="105"/>
      <c r="E651" s="43"/>
      <c r="F651" s="44"/>
      <c r="G651" s="270"/>
      <c r="H651" s="70"/>
      <c r="I651" s="79"/>
      <c r="J651" s="106"/>
      <c r="K651" s="87">
        <f t="shared" si="41"/>
        <v>0</v>
      </c>
      <c r="L651" s="87">
        <f t="shared" si="42"/>
        <v>0</v>
      </c>
      <c r="M651" s="46">
        <f t="shared" si="43"/>
        <v>0</v>
      </c>
      <c r="N651" s="350"/>
      <c r="O651" s="352"/>
      <c r="P651" s="354"/>
      <c r="Q651" s="352"/>
      <c r="R651" s="354"/>
      <c r="S651" s="348"/>
      <c r="T651" s="345"/>
      <c r="U651" s="348"/>
      <c r="V651" s="345"/>
      <c r="W651" s="260"/>
      <c r="X651" s="345"/>
      <c r="Y651" s="345"/>
      <c r="Z651" s="345"/>
      <c r="AA651" s="345"/>
      <c r="AB651" s="345"/>
      <c r="AC651" s="345"/>
      <c r="AD651" s="83"/>
    </row>
    <row r="652" spans="1:16384" s="258" customFormat="1" ht="18" hidden="1" customHeight="1">
      <c r="A652" s="121"/>
      <c r="B652" s="107"/>
      <c r="C652" s="108"/>
      <c r="D652" s="105"/>
      <c r="E652" s="43"/>
      <c r="F652" s="44"/>
      <c r="G652" s="270"/>
      <c r="H652" s="70"/>
      <c r="I652" s="79"/>
      <c r="J652" s="106"/>
      <c r="K652" s="87">
        <f t="shared" si="41"/>
        <v>0</v>
      </c>
      <c r="L652" s="87">
        <f t="shared" si="42"/>
        <v>0</v>
      </c>
      <c r="M652" s="46">
        <f t="shared" si="43"/>
        <v>0</v>
      </c>
      <c r="N652" s="350"/>
      <c r="O652" s="352"/>
      <c r="P652" s="354"/>
      <c r="Q652" s="352"/>
      <c r="R652" s="354"/>
      <c r="S652" s="348"/>
      <c r="T652" s="345"/>
      <c r="U652" s="348"/>
      <c r="V652" s="345"/>
      <c r="W652" s="260"/>
      <c r="X652" s="345"/>
      <c r="Y652" s="345"/>
      <c r="Z652" s="345"/>
      <c r="AA652" s="345"/>
      <c r="AB652" s="345"/>
      <c r="AC652" s="345"/>
      <c r="AD652" s="83"/>
    </row>
    <row r="653" spans="1:16384" s="258" customFormat="1" ht="18" hidden="1" customHeight="1">
      <c r="A653" s="121"/>
      <c r="B653" s="107"/>
      <c r="C653" s="108"/>
      <c r="D653" s="105"/>
      <c r="E653" s="43"/>
      <c r="F653" s="44"/>
      <c r="G653" s="270"/>
      <c r="H653" s="70"/>
      <c r="I653" s="79"/>
      <c r="J653" s="106"/>
      <c r="K653" s="87">
        <f t="shared" si="41"/>
        <v>0</v>
      </c>
      <c r="L653" s="87">
        <f t="shared" si="42"/>
        <v>0</v>
      </c>
      <c r="M653" s="46">
        <f t="shared" si="43"/>
        <v>0</v>
      </c>
      <c r="N653" s="350"/>
      <c r="O653" s="352"/>
      <c r="P653" s="354"/>
      <c r="Q653" s="352"/>
      <c r="R653" s="354"/>
      <c r="S653" s="348"/>
      <c r="T653" s="345"/>
      <c r="U653" s="348"/>
      <c r="V653" s="345"/>
      <c r="W653" s="260"/>
      <c r="X653" s="345"/>
      <c r="Y653" s="345"/>
      <c r="Z653" s="345"/>
      <c r="AA653" s="345"/>
      <c r="AB653" s="345"/>
      <c r="AC653" s="345"/>
      <c r="AD653" s="83"/>
    </row>
    <row r="654" spans="1:16384" s="258" customFormat="1" ht="18" hidden="1" customHeight="1">
      <c r="A654" s="121"/>
      <c r="B654" s="107"/>
      <c r="C654" s="108"/>
      <c r="D654" s="105"/>
      <c r="E654" s="43"/>
      <c r="F654" s="44"/>
      <c r="G654" s="270"/>
      <c r="H654" s="70"/>
      <c r="I654" s="79"/>
      <c r="J654" s="106"/>
      <c r="K654" s="87">
        <f t="shared" si="41"/>
        <v>0</v>
      </c>
      <c r="L654" s="87">
        <f t="shared" si="42"/>
        <v>0</v>
      </c>
      <c r="M654" s="46">
        <f t="shared" si="43"/>
        <v>0</v>
      </c>
      <c r="N654" s="350"/>
      <c r="O654" s="352"/>
      <c r="P654" s="354"/>
      <c r="Q654" s="352"/>
      <c r="R654" s="354"/>
      <c r="S654" s="348"/>
      <c r="T654" s="345"/>
      <c r="U654" s="348"/>
      <c r="V654" s="345"/>
      <c r="W654" s="260"/>
      <c r="X654" s="345"/>
      <c r="Y654" s="345"/>
      <c r="Z654" s="345"/>
      <c r="AA654" s="345"/>
      <c r="AB654" s="345"/>
      <c r="AC654" s="345"/>
      <c r="AD654" s="83"/>
    </row>
    <row r="655" spans="1:16384" s="258" customFormat="1" ht="18" hidden="1" customHeight="1">
      <c r="A655" s="121"/>
      <c r="B655" s="107"/>
      <c r="C655" s="108"/>
      <c r="D655" s="105"/>
      <c r="E655" s="43"/>
      <c r="F655" s="44"/>
      <c r="G655" s="270"/>
      <c r="H655" s="70"/>
      <c r="I655" s="79"/>
      <c r="J655" s="106"/>
      <c r="K655" s="87">
        <f t="shared" si="41"/>
        <v>0</v>
      </c>
      <c r="L655" s="87">
        <f t="shared" si="42"/>
        <v>0</v>
      </c>
      <c r="M655" s="46">
        <f t="shared" si="43"/>
        <v>0</v>
      </c>
      <c r="N655" s="350"/>
      <c r="O655" s="352"/>
      <c r="P655" s="354"/>
      <c r="Q655" s="352"/>
      <c r="R655" s="354"/>
      <c r="S655" s="348"/>
      <c r="T655" s="345"/>
      <c r="U655" s="348"/>
      <c r="V655" s="345"/>
      <c r="W655" s="260"/>
      <c r="X655" s="345"/>
      <c r="Y655" s="345"/>
      <c r="Z655" s="345"/>
      <c r="AA655" s="345"/>
      <c r="AB655" s="345"/>
      <c r="AC655" s="345"/>
      <c r="AD655" s="83"/>
    </row>
    <row r="656" spans="1:16384" s="258" customFormat="1" ht="18" hidden="1" customHeight="1">
      <c r="A656" s="121"/>
      <c r="B656" s="107"/>
      <c r="C656" s="108"/>
      <c r="D656" s="105"/>
      <c r="E656" s="43"/>
      <c r="F656" s="44"/>
      <c r="G656" s="270"/>
      <c r="H656" s="70"/>
      <c r="I656" s="79"/>
      <c r="J656" s="106"/>
      <c r="K656" s="87">
        <f t="shared" si="41"/>
        <v>0</v>
      </c>
      <c r="L656" s="87">
        <f t="shared" si="42"/>
        <v>0</v>
      </c>
      <c r="M656" s="46">
        <f t="shared" si="43"/>
        <v>0</v>
      </c>
      <c r="N656" s="350"/>
      <c r="O656" s="352"/>
      <c r="P656" s="354"/>
      <c r="Q656" s="352"/>
      <c r="R656" s="354"/>
      <c r="S656" s="348"/>
      <c r="T656" s="345"/>
      <c r="U656" s="348"/>
      <c r="V656" s="345"/>
      <c r="W656" s="260"/>
      <c r="X656" s="345"/>
      <c r="Y656" s="345"/>
      <c r="Z656" s="345"/>
      <c r="AA656" s="345"/>
      <c r="AB656" s="345"/>
      <c r="AC656" s="345"/>
      <c r="AD656" s="83"/>
    </row>
    <row r="657" spans="1:30" ht="18" customHeight="1">
      <c r="A657" s="104">
        <v>37</v>
      </c>
      <c r="B657" s="60" t="s">
        <v>530</v>
      </c>
      <c r="C657" s="61"/>
      <c r="D657" s="64"/>
      <c r="E657" s="43" t="s">
        <v>428</v>
      </c>
      <c r="F657" s="44" t="s">
        <v>324</v>
      </c>
      <c r="G657" s="86">
        <v>2</v>
      </c>
      <c r="H657" s="70">
        <v>30</v>
      </c>
      <c r="I657" s="79">
        <v>30</v>
      </c>
      <c r="J657" s="106">
        <v>40</v>
      </c>
      <c r="K657" s="87">
        <f t="shared" si="41"/>
        <v>1.2</v>
      </c>
      <c r="L657" s="87">
        <f t="shared" si="42"/>
        <v>1.2</v>
      </c>
      <c r="M657" s="46">
        <f t="shared" si="43"/>
        <v>63</v>
      </c>
      <c r="N657" s="349"/>
      <c r="O657" s="351"/>
      <c r="P657" s="353">
        <f>SUM(M657:M664)</f>
        <v>639</v>
      </c>
      <c r="Q657" s="351"/>
      <c r="R657" s="353"/>
      <c r="S657" s="347"/>
      <c r="T657" s="351"/>
      <c r="U657" s="347"/>
      <c r="V657" s="351"/>
      <c r="W657" s="259"/>
      <c r="X657" s="351"/>
      <c r="Y657" s="353"/>
      <c r="Z657" s="392"/>
      <c r="AA657" s="392"/>
      <c r="AB657" s="393"/>
      <c r="AC657" s="398">
        <f>P657</f>
        <v>639</v>
      </c>
      <c r="AD657" s="83"/>
    </row>
    <row r="658" spans="1:30" ht="18" customHeight="1">
      <c r="A658" s="90"/>
      <c r="B658" s="109"/>
      <c r="C658" s="110"/>
      <c r="D658" s="64"/>
      <c r="E658" s="92" t="s">
        <v>428</v>
      </c>
      <c r="F658" s="44" t="s">
        <v>325</v>
      </c>
      <c r="G658" s="69">
        <v>2</v>
      </c>
      <c r="H658" s="70">
        <v>30</v>
      </c>
      <c r="I658" s="79">
        <v>30</v>
      </c>
      <c r="J658" s="106">
        <v>40</v>
      </c>
      <c r="K658" s="87">
        <f t="shared" si="41"/>
        <v>1.2</v>
      </c>
      <c r="L658" s="87">
        <f t="shared" si="42"/>
        <v>1.2</v>
      </c>
      <c r="M658" s="46">
        <f t="shared" si="43"/>
        <v>63</v>
      </c>
      <c r="N658" s="350"/>
      <c r="O658" s="352"/>
      <c r="P658" s="354"/>
      <c r="Q658" s="352"/>
      <c r="R658" s="354"/>
      <c r="S658" s="348"/>
      <c r="T658" s="352"/>
      <c r="U658" s="348"/>
      <c r="V658" s="352"/>
      <c r="W658" s="260"/>
      <c r="X658" s="352"/>
      <c r="Y658" s="354"/>
      <c r="Z658" s="395"/>
      <c r="AA658" s="395"/>
      <c r="AB658" s="394"/>
      <c r="AC658" s="345"/>
      <c r="AD658" s="83"/>
    </row>
    <row r="659" spans="1:30" ht="18" customHeight="1">
      <c r="A659" s="90"/>
      <c r="B659" s="107"/>
      <c r="C659" s="108"/>
      <c r="D659" s="105"/>
      <c r="E659" s="92" t="s">
        <v>334</v>
      </c>
      <c r="F659" s="44" t="s">
        <v>243</v>
      </c>
      <c r="G659" s="69">
        <v>2</v>
      </c>
      <c r="H659" s="70">
        <v>30</v>
      </c>
      <c r="I659" s="79">
        <v>30</v>
      </c>
      <c r="J659" s="106">
        <v>40</v>
      </c>
      <c r="K659" s="87">
        <f t="shared" si="41"/>
        <v>1.2</v>
      </c>
      <c r="L659" s="87">
        <f t="shared" si="42"/>
        <v>1.2</v>
      </c>
      <c r="M659" s="46">
        <f t="shared" si="43"/>
        <v>63</v>
      </c>
      <c r="N659" s="350"/>
      <c r="O659" s="352"/>
      <c r="P659" s="354"/>
      <c r="Q659" s="352"/>
      <c r="R659" s="354"/>
      <c r="S659" s="348"/>
      <c r="T659" s="352"/>
      <c r="U659" s="348"/>
      <c r="V659" s="352"/>
      <c r="W659" s="260"/>
      <c r="X659" s="352"/>
      <c r="Y659" s="354"/>
      <c r="Z659" s="395"/>
      <c r="AA659" s="395"/>
      <c r="AB659" s="394"/>
      <c r="AC659" s="345"/>
      <c r="AD659" s="83"/>
    </row>
    <row r="660" spans="1:30" ht="18" customHeight="1">
      <c r="A660" s="90"/>
      <c r="B660" s="107"/>
      <c r="C660" s="108"/>
      <c r="D660" s="105"/>
      <c r="E660" s="92" t="s">
        <v>279</v>
      </c>
      <c r="F660" s="44" t="s">
        <v>429</v>
      </c>
      <c r="G660" s="69">
        <v>2</v>
      </c>
      <c r="H660" s="70">
        <v>30</v>
      </c>
      <c r="I660" s="79">
        <v>60</v>
      </c>
      <c r="J660" s="106">
        <v>40</v>
      </c>
      <c r="K660" s="87">
        <f t="shared" si="41"/>
        <v>1.2</v>
      </c>
      <c r="L660" s="87">
        <f t="shared" si="42"/>
        <v>1.2</v>
      </c>
      <c r="M660" s="46">
        <f t="shared" si="43"/>
        <v>90</v>
      </c>
      <c r="N660" s="350"/>
      <c r="O660" s="352"/>
      <c r="P660" s="354"/>
      <c r="Q660" s="352"/>
      <c r="R660" s="354"/>
      <c r="S660" s="348"/>
      <c r="T660" s="352"/>
      <c r="U660" s="348"/>
      <c r="V660" s="352"/>
      <c r="W660" s="260"/>
      <c r="X660" s="352"/>
      <c r="Y660" s="354"/>
      <c r="Z660" s="395"/>
      <c r="AA660" s="395"/>
      <c r="AB660" s="394"/>
      <c r="AC660" s="345"/>
      <c r="AD660" s="83"/>
    </row>
    <row r="661" spans="1:30" ht="18" customHeight="1">
      <c r="A661" s="90"/>
      <c r="B661" s="63"/>
      <c r="C661" s="108"/>
      <c r="D661" s="105"/>
      <c r="E661" s="92" t="s">
        <v>279</v>
      </c>
      <c r="F661" s="44" t="s">
        <v>430</v>
      </c>
      <c r="G661" s="69">
        <v>2</v>
      </c>
      <c r="H661" s="70">
        <v>30</v>
      </c>
      <c r="I661" s="79">
        <v>60</v>
      </c>
      <c r="J661" s="106">
        <v>40</v>
      </c>
      <c r="K661" s="87">
        <f t="shared" si="41"/>
        <v>1.2</v>
      </c>
      <c r="L661" s="87">
        <f t="shared" si="42"/>
        <v>1.2</v>
      </c>
      <c r="M661" s="46">
        <f t="shared" si="43"/>
        <v>90</v>
      </c>
      <c r="N661" s="350"/>
      <c r="O661" s="352"/>
      <c r="P661" s="354"/>
      <c r="Q661" s="352"/>
      <c r="R661" s="354"/>
      <c r="S661" s="348"/>
      <c r="T661" s="352"/>
      <c r="U661" s="348"/>
      <c r="V661" s="352"/>
      <c r="W661" s="260"/>
      <c r="X661" s="352"/>
      <c r="Y661" s="354"/>
      <c r="Z661" s="395"/>
      <c r="AA661" s="395"/>
      <c r="AB661" s="394"/>
      <c r="AC661" s="345"/>
      <c r="AD661" s="83"/>
    </row>
    <row r="662" spans="1:30" ht="18" customHeight="1">
      <c r="A662" s="90"/>
      <c r="B662" s="107"/>
      <c r="C662" s="108"/>
      <c r="D662" s="105"/>
      <c r="E662" s="92" t="s">
        <v>279</v>
      </c>
      <c r="F662" s="44" t="s">
        <v>431</v>
      </c>
      <c r="G662" s="69">
        <v>2</v>
      </c>
      <c r="H662" s="70">
        <v>30</v>
      </c>
      <c r="I662" s="79">
        <v>60</v>
      </c>
      <c r="J662" s="106">
        <v>40</v>
      </c>
      <c r="K662" s="87">
        <f t="shared" si="41"/>
        <v>1.2</v>
      </c>
      <c r="L662" s="87">
        <f t="shared" si="42"/>
        <v>1.2</v>
      </c>
      <c r="M662" s="46">
        <f t="shared" si="43"/>
        <v>90</v>
      </c>
      <c r="N662" s="350"/>
      <c r="O662" s="352"/>
      <c r="P662" s="354"/>
      <c r="Q662" s="352"/>
      <c r="R662" s="354"/>
      <c r="S662" s="348"/>
      <c r="T662" s="352"/>
      <c r="U662" s="348"/>
      <c r="V662" s="352"/>
      <c r="W662" s="260"/>
      <c r="X662" s="352"/>
      <c r="Y662" s="354"/>
      <c r="Z662" s="395"/>
      <c r="AA662" s="395"/>
      <c r="AB662" s="394"/>
      <c r="AC662" s="345"/>
      <c r="AD662" s="83"/>
    </row>
    <row r="663" spans="1:30" ht="18" customHeight="1">
      <c r="A663" s="90"/>
      <c r="B663" s="109"/>
      <c r="C663" s="110"/>
      <c r="D663" s="105"/>
      <c r="E663" s="92" t="s">
        <v>279</v>
      </c>
      <c r="F663" s="44" t="s">
        <v>436</v>
      </c>
      <c r="G663" s="69">
        <v>2</v>
      </c>
      <c r="H663" s="70">
        <v>30</v>
      </c>
      <c r="I663" s="79">
        <v>60</v>
      </c>
      <c r="J663" s="106">
        <v>40</v>
      </c>
      <c r="K663" s="87">
        <f t="shared" si="41"/>
        <v>1.2</v>
      </c>
      <c r="L663" s="87">
        <f t="shared" si="42"/>
        <v>1.2</v>
      </c>
      <c r="M663" s="46">
        <f t="shared" si="43"/>
        <v>90</v>
      </c>
      <c r="N663" s="350"/>
      <c r="O663" s="352"/>
      <c r="P663" s="354"/>
      <c r="Q663" s="352"/>
      <c r="R663" s="354"/>
      <c r="S663" s="348"/>
      <c r="T663" s="352"/>
      <c r="U663" s="348"/>
      <c r="V663" s="352"/>
      <c r="W663" s="260"/>
      <c r="X663" s="352"/>
      <c r="Y663" s="354"/>
      <c r="Z663" s="395"/>
      <c r="AA663" s="395"/>
      <c r="AB663" s="394"/>
      <c r="AC663" s="345"/>
      <c r="AD663" s="83"/>
    </row>
    <row r="664" spans="1:30" ht="18" customHeight="1">
      <c r="A664" s="90"/>
      <c r="B664" s="109"/>
      <c r="C664" s="110"/>
      <c r="D664" s="105"/>
      <c r="E664" s="92" t="s">
        <v>279</v>
      </c>
      <c r="F664" s="44" t="s">
        <v>437</v>
      </c>
      <c r="G664" s="69">
        <v>2</v>
      </c>
      <c r="H664" s="70">
        <v>30</v>
      </c>
      <c r="I664" s="79">
        <v>60</v>
      </c>
      <c r="J664" s="106">
        <v>40</v>
      </c>
      <c r="K664" s="87">
        <f t="shared" si="41"/>
        <v>1.2</v>
      </c>
      <c r="L664" s="87">
        <f t="shared" si="42"/>
        <v>1.2</v>
      </c>
      <c r="M664" s="46">
        <f t="shared" si="43"/>
        <v>90</v>
      </c>
      <c r="N664" s="350"/>
      <c r="O664" s="352"/>
      <c r="P664" s="354"/>
      <c r="Q664" s="352"/>
      <c r="R664" s="354"/>
      <c r="S664" s="348"/>
      <c r="T664" s="352"/>
      <c r="U664" s="348"/>
      <c r="V664" s="352"/>
      <c r="W664" s="260"/>
      <c r="X664" s="352"/>
      <c r="Y664" s="354"/>
      <c r="Z664" s="395"/>
      <c r="AA664" s="395"/>
      <c r="AB664" s="394"/>
      <c r="AC664" s="345"/>
      <c r="AD664" s="83"/>
    </row>
    <row r="665" spans="1:30" ht="18" hidden="1" customHeight="1">
      <c r="A665" s="90"/>
      <c r="B665" s="109"/>
      <c r="C665" s="110"/>
      <c r="D665" s="105"/>
      <c r="E665" s="92"/>
      <c r="F665" s="44"/>
      <c r="G665" s="69"/>
      <c r="H665" s="70"/>
      <c r="I665" s="79"/>
      <c r="J665" s="106"/>
      <c r="K665" s="87">
        <f t="shared" si="41"/>
        <v>0</v>
      </c>
      <c r="L665" s="87">
        <f t="shared" si="42"/>
        <v>0</v>
      </c>
      <c r="M665" s="46">
        <f t="shared" si="43"/>
        <v>0</v>
      </c>
      <c r="N665" s="350"/>
      <c r="O665" s="352"/>
      <c r="P665" s="354"/>
      <c r="Q665" s="352"/>
      <c r="R665" s="354"/>
      <c r="S665" s="348"/>
      <c r="T665" s="352"/>
      <c r="U665" s="348"/>
      <c r="V665" s="352"/>
      <c r="W665" s="260"/>
      <c r="X665" s="352"/>
      <c r="Y665" s="354"/>
      <c r="Z665" s="395"/>
      <c r="AA665" s="395"/>
      <c r="AB665" s="394"/>
      <c r="AC665" s="345"/>
      <c r="AD665" s="83"/>
    </row>
    <row r="666" spans="1:30" ht="18" hidden="1" customHeight="1">
      <c r="A666" s="65"/>
      <c r="B666" s="66"/>
      <c r="C666" s="67"/>
      <c r="D666" s="67"/>
      <c r="E666" s="68"/>
      <c r="F666" s="44"/>
      <c r="G666" s="69"/>
      <c r="H666" s="70"/>
      <c r="I666" s="71"/>
      <c r="J666" s="106"/>
      <c r="K666" s="87">
        <f t="shared" si="41"/>
        <v>0</v>
      </c>
      <c r="L666" s="87">
        <f t="shared" si="42"/>
        <v>0</v>
      </c>
      <c r="M666" s="46">
        <f t="shared" si="43"/>
        <v>0</v>
      </c>
      <c r="N666" s="369"/>
      <c r="O666" s="368"/>
      <c r="P666" s="370"/>
      <c r="Q666" s="368"/>
      <c r="R666" s="370"/>
      <c r="S666" s="413"/>
      <c r="T666" s="368"/>
      <c r="U666" s="413"/>
      <c r="V666" s="368"/>
      <c r="W666" s="261"/>
      <c r="X666" s="368"/>
      <c r="Y666" s="370"/>
      <c r="Z666" s="397"/>
      <c r="AA666" s="397"/>
      <c r="AB666" s="396"/>
      <c r="AC666" s="345"/>
      <c r="AD666" s="83"/>
    </row>
    <row r="667" spans="1:30" ht="24" customHeight="1">
      <c r="A667" s="330" t="s">
        <v>70</v>
      </c>
      <c r="B667" s="324"/>
      <c r="C667" s="324"/>
      <c r="D667" s="324"/>
      <c r="E667" s="324"/>
      <c r="F667" s="324"/>
      <c r="G667" s="325"/>
      <c r="H667" s="113">
        <f>SUM(H11:H666)</f>
        <v>9397</v>
      </c>
      <c r="I667" s="113">
        <f>SUM(I11:I666)</f>
        <v>15450</v>
      </c>
      <c r="J667" s="112"/>
      <c r="K667" s="87"/>
      <c r="L667" s="87"/>
      <c r="M667" s="114">
        <f t="shared" ref="M667:AC667" si="44">SUM(M11:M666)</f>
        <v>24426.199999999975</v>
      </c>
      <c r="N667" s="113">
        <f t="shared" si="44"/>
        <v>2377.8000000000002</v>
      </c>
      <c r="O667" s="113">
        <f t="shared" si="44"/>
        <v>0</v>
      </c>
      <c r="P667" s="113">
        <f t="shared" si="44"/>
        <v>26804</v>
      </c>
      <c r="Q667" s="113">
        <f t="shared" si="44"/>
        <v>42.9</v>
      </c>
      <c r="R667" s="113">
        <f t="shared" si="44"/>
        <v>927</v>
      </c>
      <c r="S667" s="115">
        <f t="shared" si="44"/>
        <v>10617.2</v>
      </c>
      <c r="T667" s="113">
        <f t="shared" si="44"/>
        <v>10617.2</v>
      </c>
      <c r="U667" s="115">
        <f t="shared" si="44"/>
        <v>2688</v>
      </c>
      <c r="V667" s="113">
        <f t="shared" si="44"/>
        <v>3024</v>
      </c>
      <c r="W667" s="115">
        <f t="shared" si="44"/>
        <v>1456</v>
      </c>
      <c r="X667" s="113">
        <f t="shared" si="44"/>
        <v>1512</v>
      </c>
      <c r="Y667" s="113">
        <f t="shared" si="44"/>
        <v>13026.5</v>
      </c>
      <c r="Z667" s="113">
        <f t="shared" si="44"/>
        <v>-2981.1</v>
      </c>
      <c r="AA667" s="113">
        <f t="shared" si="44"/>
        <v>-585</v>
      </c>
      <c r="AB667" s="113">
        <f t="shared" si="44"/>
        <v>0</v>
      </c>
      <c r="AC667" s="113">
        <f t="shared" si="44"/>
        <v>11270.700000000003</v>
      </c>
      <c r="AD667" s="116"/>
    </row>
    <row r="668" spans="1:30" ht="24.75" customHeight="1">
      <c r="A668" s="49"/>
      <c r="B668" s="50" t="s">
        <v>129</v>
      </c>
      <c r="C668" s="49"/>
      <c r="D668" s="117"/>
      <c r="E668" s="49"/>
      <c r="F668" s="118"/>
      <c r="G668" s="99"/>
      <c r="H668" s="2"/>
      <c r="I668" s="2"/>
      <c r="J668" s="2"/>
      <c r="K668" s="49" t="s">
        <v>130</v>
      </c>
      <c r="L668" s="51"/>
      <c r="M668" s="51"/>
      <c r="N668" s="51"/>
      <c r="O668" s="51"/>
      <c r="P668" s="51"/>
      <c r="Q668" s="2"/>
      <c r="R668" s="2"/>
      <c r="S668" s="51" t="s">
        <v>131</v>
      </c>
      <c r="T668" s="51"/>
      <c r="U668" s="51"/>
      <c r="V668" s="51"/>
      <c r="W668" s="51"/>
      <c r="X668" s="2"/>
      <c r="Y668" s="51"/>
      <c r="Z668" s="51"/>
      <c r="AA668" s="51"/>
      <c r="AB668" s="51"/>
      <c r="AC668" s="49"/>
      <c r="AD668" s="49"/>
    </row>
    <row r="669" spans="1:30" ht="21" customHeight="1">
      <c r="A669" s="49"/>
      <c r="B669" s="49" t="s">
        <v>132</v>
      </c>
      <c r="C669" s="49"/>
      <c r="D669" s="117"/>
      <c r="E669" s="49"/>
      <c r="F669" s="118"/>
      <c r="G669" s="49"/>
      <c r="H669" s="51"/>
      <c r="I669" s="51"/>
      <c r="J669" s="51"/>
      <c r="K669" s="51" t="s">
        <v>133</v>
      </c>
      <c r="L669" s="51"/>
      <c r="M669" s="51"/>
      <c r="N669" s="51"/>
      <c r="O669" s="51"/>
      <c r="P669" s="51"/>
      <c r="Q669" s="51"/>
      <c r="R669" s="51"/>
      <c r="S669" s="49" t="s">
        <v>134</v>
      </c>
      <c r="T669" s="51"/>
      <c r="U669" s="51"/>
      <c r="V669" s="51"/>
      <c r="W669" s="51"/>
      <c r="X669" s="51"/>
      <c r="Y669" s="51"/>
      <c r="Z669" s="51"/>
      <c r="AA669" s="51"/>
      <c r="AB669" s="51"/>
      <c r="AC669" s="49"/>
      <c r="AD669" s="49"/>
    </row>
    <row r="670" spans="1:30" ht="5.25" customHeight="1">
      <c r="A670" s="49"/>
      <c r="B670" s="99"/>
      <c r="C670" s="49"/>
      <c r="D670" s="117"/>
      <c r="E670" s="49"/>
      <c r="F670" s="118"/>
      <c r="G670" s="49"/>
      <c r="H670" s="51"/>
      <c r="I670" s="51"/>
      <c r="J670" s="51"/>
      <c r="K670" s="51"/>
      <c r="L670" s="51"/>
      <c r="M670" s="51"/>
      <c r="N670" s="51"/>
      <c r="O670" s="51"/>
      <c r="P670" s="51"/>
      <c r="Q670" s="51"/>
      <c r="R670" s="51"/>
      <c r="S670" s="51"/>
      <c r="T670" s="51"/>
      <c r="U670" s="51"/>
      <c r="V670" s="51"/>
      <c r="W670" s="51"/>
      <c r="X670" s="51"/>
      <c r="Y670" s="51"/>
      <c r="Z670" s="51"/>
      <c r="AA670" s="51"/>
      <c r="AB670" s="51"/>
      <c r="AC670" s="49"/>
      <c r="AD670" s="49"/>
    </row>
    <row r="671" spans="1:30" ht="21" customHeight="1">
      <c r="A671" s="49"/>
      <c r="B671" s="55" t="s">
        <v>135</v>
      </c>
      <c r="C671" s="49"/>
      <c r="D671" s="117"/>
      <c r="E671" s="49"/>
      <c r="F671" s="118"/>
      <c r="G671" s="49"/>
      <c r="H671" s="51"/>
      <c r="I671" s="51"/>
      <c r="J671" s="51"/>
      <c r="K671" s="51"/>
      <c r="L671" s="51"/>
      <c r="M671" s="51"/>
      <c r="N671" s="51"/>
      <c r="O671" s="51"/>
      <c r="P671" s="51"/>
      <c r="Q671" s="51"/>
      <c r="R671" s="51"/>
      <c r="S671" s="51"/>
      <c r="T671" s="51"/>
      <c r="U671" s="51"/>
      <c r="V671" s="51"/>
      <c r="W671" s="51"/>
      <c r="X671" s="51"/>
      <c r="Y671" s="51"/>
      <c r="Z671" s="51"/>
      <c r="AA671" s="51"/>
      <c r="AB671" s="51"/>
      <c r="AC671" s="49"/>
      <c r="AD671" s="49"/>
    </row>
    <row r="672" spans="1:30" ht="7.5" customHeight="1">
      <c r="A672" s="49"/>
      <c r="B672" s="49"/>
      <c r="C672" s="49"/>
      <c r="D672" s="117"/>
      <c r="E672" s="49"/>
      <c r="F672" s="118"/>
      <c r="G672" s="49"/>
      <c r="H672" s="51"/>
      <c r="I672" s="51"/>
      <c r="J672" s="51"/>
      <c r="K672" s="51"/>
      <c r="L672" s="51"/>
      <c r="M672" s="51"/>
      <c r="N672" s="51"/>
      <c r="O672" s="51"/>
      <c r="P672" s="52"/>
      <c r="Q672" s="52"/>
      <c r="R672" s="52"/>
      <c r="S672" s="52"/>
      <c r="T672" s="51"/>
      <c r="U672" s="51"/>
      <c r="V672" s="51"/>
      <c r="W672" s="51"/>
      <c r="X672" s="51"/>
      <c r="Y672" s="51"/>
      <c r="Z672" s="51"/>
      <c r="AA672" s="51"/>
      <c r="AB672" s="51"/>
      <c r="AC672" s="49"/>
      <c r="AD672" s="49"/>
    </row>
    <row r="673" spans="1:30" ht="18.75" customHeight="1">
      <c r="A673" s="49"/>
      <c r="B673" s="49"/>
      <c r="C673" s="49"/>
      <c r="D673" s="117"/>
      <c r="E673" s="49"/>
      <c r="F673" s="118"/>
      <c r="G673" s="49"/>
      <c r="H673" s="51"/>
      <c r="I673" s="51"/>
      <c r="J673" s="51"/>
      <c r="K673" s="51"/>
      <c r="L673" s="51"/>
      <c r="M673" s="51"/>
      <c r="N673" s="51"/>
      <c r="O673" s="51"/>
      <c r="P673" s="52"/>
      <c r="Q673" s="52"/>
      <c r="R673" s="52"/>
      <c r="S673" s="52"/>
      <c r="T673" s="51"/>
      <c r="U673" s="51"/>
      <c r="V673" s="53"/>
      <c r="W673" s="53"/>
      <c r="X673" s="51"/>
      <c r="Y673" s="119" t="s">
        <v>72</v>
      </c>
      <c r="Z673" s="2"/>
      <c r="AA673" s="2"/>
      <c r="AB673" s="2"/>
      <c r="AC673" s="99"/>
      <c r="AD673" s="99"/>
    </row>
    <row r="674" spans="1:30" ht="15.75" customHeight="1">
      <c r="A674" s="99"/>
      <c r="B674" s="99"/>
      <c r="C674" s="197" t="s">
        <v>136</v>
      </c>
      <c r="D674" s="31"/>
      <c r="E674" s="99"/>
      <c r="F674" s="194"/>
      <c r="G674" s="50"/>
      <c r="H674" s="197" t="s">
        <v>137</v>
      </c>
      <c r="I674" s="2"/>
      <c r="J674" s="2"/>
      <c r="K674" s="53"/>
      <c r="L674" s="2"/>
      <c r="M674" s="2"/>
      <c r="N674" s="2"/>
      <c r="O674" s="53"/>
      <c r="P674" s="2"/>
      <c r="Q674" s="197" t="s">
        <v>77</v>
      </c>
      <c r="R674" s="2"/>
      <c r="S674" s="2"/>
      <c r="T674" s="53"/>
      <c r="U674" s="53"/>
      <c r="V674" s="51"/>
      <c r="W674" s="51"/>
      <c r="X674" s="51"/>
      <c r="Y674" s="120" t="s">
        <v>79</v>
      </c>
      <c r="Z674" s="2"/>
      <c r="AA674" s="2"/>
      <c r="AB674" s="2"/>
      <c r="AC674" s="99"/>
      <c r="AD674" s="99"/>
    </row>
    <row r="675" spans="1:30" ht="15.75" customHeight="1">
      <c r="A675" s="99"/>
      <c r="B675" s="99"/>
      <c r="C675" s="99"/>
      <c r="D675" s="31"/>
      <c r="E675" s="99"/>
      <c r="F675" s="194"/>
      <c r="G675" s="99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99"/>
      <c r="AD675" s="99"/>
    </row>
    <row r="676" spans="1:30" ht="15.75" customHeight="1">
      <c r="A676" s="99"/>
      <c r="B676" s="99"/>
      <c r="C676" s="99"/>
      <c r="D676" s="31"/>
      <c r="E676" s="99"/>
      <c r="F676" s="194"/>
      <c r="G676" s="99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56"/>
      <c r="W676" s="56"/>
      <c r="X676" s="56"/>
      <c r="Y676" s="2"/>
      <c r="Z676" s="2"/>
      <c r="AA676" s="2"/>
      <c r="AB676" s="2"/>
      <c r="AC676" s="99"/>
      <c r="AD676" s="99"/>
    </row>
    <row r="677" spans="1:30" ht="15.75" customHeight="1">
      <c r="A677" s="99"/>
      <c r="B677" s="99"/>
      <c r="C677" s="99"/>
      <c r="D677" s="31"/>
      <c r="E677" s="99"/>
      <c r="F677" s="194"/>
      <c r="G677" s="99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196"/>
      <c r="W677" s="196"/>
      <c r="X677" s="196"/>
      <c r="Y677" s="2"/>
      <c r="Z677" s="2"/>
      <c r="AA677" s="57"/>
      <c r="AB677" s="57"/>
      <c r="AC677" s="58"/>
      <c r="AD677" s="58"/>
    </row>
    <row r="678" spans="1:30" ht="15" customHeight="1">
      <c r="F678" s="193"/>
    </row>
    <row r="679" spans="1:30" ht="15" customHeight="1">
      <c r="F679" s="193"/>
    </row>
  </sheetData>
  <autoFilter ref="E1:E679"/>
  <mergeCells count="642">
    <mergeCell ref="Z271:Z290"/>
    <mergeCell ref="Z291:Z308"/>
    <mergeCell ref="P647:P656"/>
    <mergeCell ref="Q647:Q656"/>
    <mergeCell ref="R647:R656"/>
    <mergeCell ref="V567:V576"/>
    <mergeCell ref="W567:W576"/>
    <mergeCell ref="X567:X576"/>
    <mergeCell ref="Z577:Z586"/>
    <mergeCell ref="AA577:AA586"/>
    <mergeCell ref="AB453:AB478"/>
    <mergeCell ref="AB479:AB492"/>
    <mergeCell ref="V558:V566"/>
    <mergeCell ref="W558:W566"/>
    <mergeCell ref="T171:T190"/>
    <mergeCell ref="Z191:Z211"/>
    <mergeCell ref="AC191:AC211"/>
    <mergeCell ref="U171:U190"/>
    <mergeCell ref="X558:X566"/>
    <mergeCell ref="Y558:Y566"/>
    <mergeCell ref="V171:V190"/>
    <mergeCell ref="W171:W190"/>
    <mergeCell ref="X171:X190"/>
    <mergeCell ref="AC558:AC566"/>
    <mergeCell ref="AA251:AA270"/>
    <mergeCell ref="AA231:AA250"/>
    <mergeCell ref="Y431:Y452"/>
    <mergeCell ref="Y370:Y383"/>
    <mergeCell ref="Y309:Y326"/>
    <mergeCell ref="Y347:Y369"/>
    <mergeCell ref="Y327:Y346"/>
    <mergeCell ref="Y291:Y308"/>
    <mergeCell ref="AC171:AC190"/>
    <mergeCell ref="W191:W211"/>
    <mergeCell ref="X191:X211"/>
    <mergeCell ref="Y271:Y290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S171:S190"/>
    <mergeCell ref="W587:W596"/>
    <mergeCell ref="X587:X596"/>
    <mergeCell ref="Y587:Y596"/>
    <mergeCell ref="Z587:Z596"/>
    <mergeCell ref="AA587:AA596"/>
    <mergeCell ref="AC577:AC586"/>
    <mergeCell ref="V577:V586"/>
    <mergeCell ref="W577:W586"/>
    <mergeCell ref="X577:X586"/>
    <mergeCell ref="Y577:Y586"/>
    <mergeCell ref="N587:N596"/>
    <mergeCell ref="O587:O596"/>
    <mergeCell ref="P587:P596"/>
    <mergeCell ref="Q587:Q596"/>
    <mergeCell ref="R587:R596"/>
    <mergeCell ref="S587:S596"/>
    <mergeCell ref="T587:T596"/>
    <mergeCell ref="U587:U596"/>
    <mergeCell ref="V587:V596"/>
    <mergeCell ref="B229:C229"/>
    <mergeCell ref="AC537:AC557"/>
    <mergeCell ref="O537:O557"/>
    <mergeCell ref="Q537:Q557"/>
    <mergeCell ref="R537:R557"/>
    <mergeCell ref="S537:S557"/>
    <mergeCell ref="T537:T557"/>
    <mergeCell ref="U537:U557"/>
    <mergeCell ref="V537:V557"/>
    <mergeCell ref="W537:W557"/>
    <mergeCell ref="Y231:Y250"/>
    <mergeCell ref="Y251:Y270"/>
    <mergeCell ref="AB309:AB326"/>
    <mergeCell ref="AB347:AB369"/>
    <mergeCell ref="Z453:Z478"/>
    <mergeCell ref="Y453:Y478"/>
    <mergeCell ref="Z384:Z405"/>
    <mergeCell ref="Z406:Z430"/>
    <mergeCell ref="Z431:Z452"/>
    <mergeCell ref="AA384:AA405"/>
    <mergeCell ref="AA431:AA452"/>
    <mergeCell ref="AA406:AA430"/>
    <mergeCell ref="Y406:Y430"/>
    <mergeCell ref="Z251:Z270"/>
    <mergeCell ref="V657:V666"/>
    <mergeCell ref="V627:V636"/>
    <mergeCell ref="V617:V626"/>
    <mergeCell ref="S657:S666"/>
    <mergeCell ref="S617:S626"/>
    <mergeCell ref="T627:T636"/>
    <mergeCell ref="U627:U636"/>
    <mergeCell ref="T657:T666"/>
    <mergeCell ref="U657:U666"/>
    <mergeCell ref="T617:T626"/>
    <mergeCell ref="U617:U626"/>
    <mergeCell ref="T647:T656"/>
    <mergeCell ref="V647:V656"/>
    <mergeCell ref="V637:V646"/>
    <mergeCell ref="S647:S656"/>
    <mergeCell ref="U647:U656"/>
    <mergeCell ref="W617:W626"/>
    <mergeCell ref="W627:W636"/>
    <mergeCell ref="Z657:Z666"/>
    <mergeCell ref="Z627:Z636"/>
    <mergeCell ref="AA617:AA626"/>
    <mergeCell ref="AB617:AB626"/>
    <mergeCell ref="AC627:AC636"/>
    <mergeCell ref="AC647:AC656"/>
    <mergeCell ref="AC637:AC646"/>
    <mergeCell ref="Y131:Y150"/>
    <mergeCell ref="Y112:Y130"/>
    <mergeCell ref="AB151:AB170"/>
    <mergeCell ref="AB212:AB230"/>
    <mergeCell ref="Z151:Z170"/>
    <mergeCell ref="AC151:AC170"/>
    <mergeCell ref="AC131:AC150"/>
    <mergeCell ref="AC657:AC666"/>
    <mergeCell ref="X617:X626"/>
    <mergeCell ref="Y617:Y626"/>
    <mergeCell ref="Y627:Y636"/>
    <mergeCell ref="Y657:Y666"/>
    <mergeCell ref="Y191:Y211"/>
    <mergeCell ref="AC587:AC596"/>
    <mergeCell ref="AB567:AB576"/>
    <mergeCell ref="AC567:AC576"/>
    <mergeCell ref="AA271:AA290"/>
    <mergeCell ref="AA291:AA308"/>
    <mergeCell ref="Y384:Y405"/>
    <mergeCell ref="Z231:Z250"/>
    <mergeCell ref="AC453:AC478"/>
    <mergeCell ref="AC479:AC492"/>
    <mergeCell ref="AC493:AC516"/>
    <mergeCell ref="AA347:AA369"/>
    <mergeCell ref="Z91:Z111"/>
    <mergeCell ref="AA71:AA90"/>
    <mergeCell ref="Z11:Z30"/>
    <mergeCell ref="AA51:AA70"/>
    <mergeCell ref="AA11:AA30"/>
    <mergeCell ref="Y91:Y111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AC517:AC536"/>
    <mergeCell ref="AC607:AC616"/>
    <mergeCell ref="AC597:AC606"/>
    <mergeCell ref="AC617:AC626"/>
    <mergeCell ref="AC212:AC230"/>
    <mergeCell ref="AC231:AC250"/>
    <mergeCell ref="AB231:AB250"/>
    <mergeCell ref="AB251:AB270"/>
    <mergeCell ref="AB384:AB405"/>
    <mergeCell ref="AC251:AC270"/>
    <mergeCell ref="AC291:AC308"/>
    <mergeCell ref="AC431:AC452"/>
    <mergeCell ref="AC384:AC405"/>
    <mergeCell ref="AC406:AC430"/>
    <mergeCell ref="AB406:AB430"/>
    <mergeCell ref="AB431:AB452"/>
    <mergeCell ref="AB577:AB586"/>
    <mergeCell ref="AB291:AB308"/>
    <mergeCell ref="AC309:AC326"/>
    <mergeCell ref="AB271:AB290"/>
    <mergeCell ref="AC271:AC290"/>
    <mergeCell ref="AB370:AB383"/>
    <mergeCell ref="AC327:AC346"/>
    <mergeCell ref="AD327:AD346"/>
    <mergeCell ref="AB327:AB346"/>
    <mergeCell ref="AC347:AC369"/>
    <mergeCell ref="AC370:AC383"/>
    <mergeCell ref="Z370:Z383"/>
    <mergeCell ref="AA327:AA346"/>
    <mergeCell ref="Z347:Z369"/>
    <mergeCell ref="Z327:Z346"/>
    <mergeCell ref="Z309:Z326"/>
    <mergeCell ref="AA309:AA326"/>
    <mergeCell ref="AA370:AA383"/>
    <mergeCell ref="X431:X452"/>
    <mergeCell ref="W453:W478"/>
    <mergeCell ref="W479:W492"/>
    <mergeCell ref="W517:W536"/>
    <mergeCell ref="AA479:AA492"/>
    <mergeCell ref="Z479:Z492"/>
    <mergeCell ref="Y479:Y492"/>
    <mergeCell ref="V479:V492"/>
    <mergeCell ref="V517:V536"/>
    <mergeCell ref="Y517:Y536"/>
    <mergeCell ref="Z517:Z536"/>
    <mergeCell ref="Y493:Y516"/>
    <mergeCell ref="Z493:Z516"/>
    <mergeCell ref="AA453:AA478"/>
    <mergeCell ref="V607:V616"/>
    <mergeCell ref="X406:X430"/>
    <mergeCell ref="X493:X516"/>
    <mergeCell ref="X537:X557"/>
    <mergeCell ref="V251:V270"/>
    <mergeCell ref="V597:V606"/>
    <mergeCell ref="V493:V516"/>
    <mergeCell ref="V431:V452"/>
    <mergeCell ref="V384:V405"/>
    <mergeCell ref="V406:V430"/>
    <mergeCell ref="X384:X405"/>
    <mergeCell ref="V347:V369"/>
    <mergeCell ref="W431:W452"/>
    <mergeCell ref="X479:X492"/>
    <mergeCell ref="W597:W606"/>
    <mergeCell ref="X271:X290"/>
    <mergeCell ref="X251:X270"/>
    <mergeCell ref="X347:X369"/>
    <mergeCell ref="X291:X308"/>
    <mergeCell ref="X309:X326"/>
    <mergeCell ref="X327:X346"/>
    <mergeCell ref="X597:X606"/>
    <mergeCell ref="V453:V478"/>
    <mergeCell ref="X453:X478"/>
    <mergeCell ref="Z597:Z606"/>
    <mergeCell ref="X627:X636"/>
    <mergeCell ref="X657:X666"/>
    <mergeCell ref="AA607:AA616"/>
    <mergeCell ref="AB627:AB636"/>
    <mergeCell ref="AB657:AB666"/>
    <mergeCell ref="AA657:AA666"/>
    <mergeCell ref="AA627:AA636"/>
    <mergeCell ref="AB607:AB616"/>
    <mergeCell ref="X647:X656"/>
    <mergeCell ref="Y647:Y656"/>
    <mergeCell ref="Z647:Z656"/>
    <mergeCell ref="AA647:AA656"/>
    <mergeCell ref="AB647:AB656"/>
    <mergeCell ref="X637:X646"/>
    <mergeCell ref="Y637:Y646"/>
    <mergeCell ref="Z637:Z646"/>
    <mergeCell ref="AA637:AA646"/>
    <mergeCell ref="AB637:AB646"/>
    <mergeCell ref="W607:W616"/>
    <mergeCell ref="X517:X536"/>
    <mergeCell ref="X607:X616"/>
    <mergeCell ref="Z607:Z616"/>
    <mergeCell ref="AB493:AB516"/>
    <mergeCell ref="AA493:AA516"/>
    <mergeCell ref="Z617:Z626"/>
    <mergeCell ref="Y607:Y616"/>
    <mergeCell ref="Y597:Y606"/>
    <mergeCell ref="AB597:AB606"/>
    <mergeCell ref="Y537:Y557"/>
    <mergeCell ref="Z537:Z557"/>
    <mergeCell ref="AA537:AA557"/>
    <mergeCell ref="AB537:AB557"/>
    <mergeCell ref="AA597:AA606"/>
    <mergeCell ref="AA558:AA566"/>
    <mergeCell ref="AB558:AB566"/>
    <mergeCell ref="AB587:AB596"/>
    <mergeCell ref="AA567:AA576"/>
    <mergeCell ref="Z558:Z566"/>
    <mergeCell ref="Y567:Y576"/>
    <mergeCell ref="Z567:Z576"/>
    <mergeCell ref="AB517:AB536"/>
    <mergeCell ref="AA517:AA536"/>
    <mergeCell ref="P431:P452"/>
    <mergeCell ref="P384:P405"/>
    <mergeCell ref="P370:P383"/>
    <mergeCell ref="P406:P430"/>
    <mergeCell ref="P347:P369"/>
    <mergeCell ref="T406:T430"/>
    <mergeCell ref="W131:W150"/>
    <mergeCell ref="W151:W170"/>
    <mergeCell ref="V151:V170"/>
    <mergeCell ref="V131:V150"/>
    <mergeCell ref="W384:W405"/>
    <mergeCell ref="W406:W430"/>
    <mergeCell ref="R171:R190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W251:W270"/>
    <mergeCell ref="W231:W250"/>
    <mergeCell ref="V231:V250"/>
    <mergeCell ref="W112:W130"/>
    <mergeCell ref="T271:T290"/>
    <mergeCell ref="T327:T346"/>
    <mergeCell ref="W271:W290"/>
    <mergeCell ref="W370:W383"/>
    <mergeCell ref="V91:V111"/>
    <mergeCell ref="W347:W369"/>
    <mergeCell ref="R91:R111"/>
    <mergeCell ref="S91:S111"/>
    <mergeCell ref="V112:V130"/>
    <mergeCell ref="U131:U150"/>
    <mergeCell ref="T251:T270"/>
    <mergeCell ref="V327:V346"/>
    <mergeCell ref="V309:V326"/>
    <mergeCell ref="V271:V290"/>
    <mergeCell ref="W291:W308"/>
    <mergeCell ref="W309:W326"/>
    <mergeCell ref="W327:W346"/>
    <mergeCell ref="T212:T230"/>
    <mergeCell ref="R151:R170"/>
    <mergeCell ref="S347:S369"/>
    <mergeCell ref="T370:T383"/>
    <mergeCell ref="T347:T369"/>
    <mergeCell ref="W493:W516"/>
    <mergeCell ref="U479:U492"/>
    <mergeCell ref="U453:U478"/>
    <mergeCell ref="R493:R516"/>
    <mergeCell ref="T493:T516"/>
    <mergeCell ref="S479:S492"/>
    <mergeCell ref="S431:S452"/>
    <mergeCell ref="R347:R369"/>
    <mergeCell ref="T431:T452"/>
    <mergeCell ref="T479:T492"/>
    <mergeCell ref="S453:S478"/>
    <mergeCell ref="T453:T478"/>
    <mergeCell ref="T384:T405"/>
    <mergeCell ref="X11:X30"/>
    <mergeCell ref="T91:T111"/>
    <mergeCell ref="X31:X50"/>
    <mergeCell ref="Q11:Q30"/>
    <mergeCell ref="R370:R383"/>
    <mergeCell ref="S370:S383"/>
    <mergeCell ref="V71:V90"/>
    <mergeCell ref="V51:V70"/>
    <mergeCell ref="U51:U70"/>
    <mergeCell ref="U212:U230"/>
    <mergeCell ref="U91:U111"/>
    <mergeCell ref="V212:V230"/>
    <mergeCell ref="V291:V308"/>
    <mergeCell ref="U11:U30"/>
    <mergeCell ref="S11:S30"/>
    <mergeCell ref="R291:R308"/>
    <mergeCell ref="R271:R290"/>
    <mergeCell ref="S271:S290"/>
    <mergeCell ref="Q291:Q308"/>
    <mergeCell ref="V370:V383"/>
    <mergeCell ref="U347:U369"/>
    <mergeCell ref="X71:X90"/>
    <mergeCell ref="W31:W50"/>
    <mergeCell ref="U31:U50"/>
    <mergeCell ref="Q112:Q130"/>
    <mergeCell ref="Q131:Q150"/>
    <mergeCell ref="Q431:Q452"/>
    <mergeCell ref="Q370:Q383"/>
    <mergeCell ref="Q406:Q430"/>
    <mergeCell ref="Q384:Q405"/>
    <mergeCell ref="Q309:Q326"/>
    <mergeCell ref="Q71:Q90"/>
    <mergeCell ref="Q91:Q111"/>
    <mergeCell ref="Q327:Q346"/>
    <mergeCell ref="Q347:Q369"/>
    <mergeCell ref="Q271:Q290"/>
    <mergeCell ref="Q231:Q250"/>
    <mergeCell ref="Q251:Q270"/>
    <mergeCell ref="Q171:Q190"/>
    <mergeCell ref="N51:N70"/>
    <mergeCell ref="N231:N250"/>
    <mergeCell ref="N251:N270"/>
    <mergeCell ref="N271:N290"/>
    <mergeCell ref="N291:N308"/>
    <mergeCell ref="N309:N326"/>
    <mergeCell ref="N327:N346"/>
    <mergeCell ref="N453:N478"/>
    <mergeCell ref="N406:N430"/>
    <mergeCell ref="N431:N452"/>
    <mergeCell ref="N384:N405"/>
    <mergeCell ref="N212:N230"/>
    <mergeCell ref="N151:N170"/>
    <mergeCell ref="N370:N383"/>
    <mergeCell ref="N347:N369"/>
    <mergeCell ref="N91:N111"/>
    <mergeCell ref="N171:N190"/>
    <mergeCell ref="N71:N90"/>
    <mergeCell ref="N112:N130"/>
    <mergeCell ref="N191:N211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S627:S636"/>
    <mergeCell ref="R517:R536"/>
    <mergeCell ref="R597:R606"/>
    <mergeCell ref="U607:U616"/>
    <mergeCell ref="S607:S616"/>
    <mergeCell ref="S493:S516"/>
    <mergeCell ref="S597:S606"/>
    <mergeCell ref="S517:S536"/>
    <mergeCell ref="R558:R566"/>
    <mergeCell ref="S558:S566"/>
    <mergeCell ref="R567:R576"/>
    <mergeCell ref="S567:S576"/>
    <mergeCell ref="T567:T576"/>
    <mergeCell ref="U567:U576"/>
    <mergeCell ref="T577:T586"/>
    <mergeCell ref="U577:U586"/>
    <mergeCell ref="U597:U606"/>
    <mergeCell ref="U309:U326"/>
    <mergeCell ref="T309:T326"/>
    <mergeCell ref="U291:U308"/>
    <mergeCell ref="U384:U405"/>
    <mergeCell ref="U493:U516"/>
    <mergeCell ref="U431:U452"/>
    <mergeCell ref="O71:O90"/>
    <mergeCell ref="U406:U430"/>
    <mergeCell ref="R617:R626"/>
    <mergeCell ref="O567:O576"/>
    <mergeCell ref="P567:P576"/>
    <mergeCell ref="Q567:Q576"/>
    <mergeCell ref="S309:S326"/>
    <mergeCell ref="O251:O270"/>
    <mergeCell ref="O231:O250"/>
    <mergeCell ref="P251:P270"/>
    <mergeCell ref="P231:P250"/>
    <mergeCell ref="O479:O492"/>
    <mergeCell ref="P479:P492"/>
    <mergeCell ref="O406:O430"/>
    <mergeCell ref="O431:O452"/>
    <mergeCell ref="O384:O405"/>
    <mergeCell ref="O370:O383"/>
    <mergeCell ref="O347:O369"/>
    <mergeCell ref="T291:T308"/>
    <mergeCell ref="S112:S130"/>
    <mergeCell ref="O151:O170"/>
    <mergeCell ref="P91:P111"/>
    <mergeCell ref="R627:R636"/>
    <mergeCell ref="R607:R616"/>
    <mergeCell ref="P607:P616"/>
    <mergeCell ref="Q657:Q666"/>
    <mergeCell ref="N617:N626"/>
    <mergeCell ref="N657:N666"/>
    <mergeCell ref="P627:P636"/>
    <mergeCell ref="Q627:Q636"/>
    <mergeCell ref="O627:O636"/>
    <mergeCell ref="P617:P626"/>
    <mergeCell ref="Q617:Q626"/>
    <mergeCell ref="O617:O626"/>
    <mergeCell ref="P657:P666"/>
    <mergeCell ref="O657:O666"/>
    <mergeCell ref="N627:N636"/>
    <mergeCell ref="R657:R666"/>
    <mergeCell ref="N647:N656"/>
    <mergeCell ref="O647:O656"/>
    <mergeCell ref="S327:S346"/>
    <mergeCell ref="S291:S308"/>
    <mergeCell ref="Q607:Q616"/>
    <mergeCell ref="N31:N50"/>
    <mergeCell ref="N11:N30"/>
    <mergeCell ref="N517:N536"/>
    <mergeCell ref="N493:N516"/>
    <mergeCell ref="O493:O516"/>
    <mergeCell ref="X91:X111"/>
    <mergeCell ref="X212:X230"/>
    <mergeCell ref="X370:X383"/>
    <mergeCell ref="X231:X250"/>
    <mergeCell ref="X51:X70"/>
    <mergeCell ref="X131:X150"/>
    <mergeCell ref="X112:X130"/>
    <mergeCell ref="X151:X170"/>
    <mergeCell ref="O309:O326"/>
    <mergeCell ref="T231:T250"/>
    <mergeCell ref="S231:S250"/>
    <mergeCell ref="T151:T170"/>
    <mergeCell ref="T131:T150"/>
    <mergeCell ref="T112:T130"/>
    <mergeCell ref="R212:R230"/>
    <mergeCell ref="O271:O290"/>
    <mergeCell ref="P151:P170"/>
    <mergeCell ref="P212:P230"/>
    <mergeCell ref="A667:G667"/>
    <mergeCell ref="D7:D9"/>
    <mergeCell ref="O31:O50"/>
    <mergeCell ref="O11:O30"/>
    <mergeCell ref="N607:N616"/>
    <mergeCell ref="N597:N606"/>
    <mergeCell ref="P517:P536"/>
    <mergeCell ref="P597:P606"/>
    <mergeCell ref="O607:O616"/>
    <mergeCell ref="O517:O536"/>
    <mergeCell ref="O597:O606"/>
    <mergeCell ref="P51:P70"/>
    <mergeCell ref="O291:O308"/>
    <mergeCell ref="O51:O70"/>
    <mergeCell ref="P31:P50"/>
    <mergeCell ref="P11:P30"/>
    <mergeCell ref="O131:O150"/>
    <mergeCell ref="O112:O130"/>
    <mergeCell ref="O91:O111"/>
    <mergeCell ref="P131:P150"/>
    <mergeCell ref="P112:P130"/>
    <mergeCell ref="O327:O346"/>
    <mergeCell ref="P271:P290"/>
    <mergeCell ref="P327:P346"/>
    <mergeCell ref="Q597:Q606"/>
    <mergeCell ref="O453:O478"/>
    <mergeCell ref="O212:O230"/>
    <mergeCell ref="N479:N492"/>
    <mergeCell ref="N131:N150"/>
    <mergeCell ref="S406:S430"/>
    <mergeCell ref="N537:N557"/>
    <mergeCell ref="P537:P557"/>
    <mergeCell ref="N567:N576"/>
    <mergeCell ref="Q479:Q492"/>
    <mergeCell ref="N558:N566"/>
    <mergeCell ref="O558:O566"/>
    <mergeCell ref="O171:O190"/>
    <mergeCell ref="P171:P190"/>
    <mergeCell ref="Q558:Q566"/>
    <mergeCell ref="S384:S405"/>
    <mergeCell ref="P309:P326"/>
    <mergeCell ref="Q212:Q230"/>
    <mergeCell ref="Q151:Q170"/>
    <mergeCell ref="R406:R430"/>
    <mergeCell ref="R384:R405"/>
    <mergeCell ref="P453:P478"/>
    <mergeCell ref="Q453:Q478"/>
    <mergeCell ref="P291:P308"/>
    <mergeCell ref="N577:N586"/>
    <mergeCell ref="O577:O586"/>
    <mergeCell ref="P577:P586"/>
    <mergeCell ref="Q577:Q586"/>
    <mergeCell ref="R577:R586"/>
    <mergeCell ref="S577:S586"/>
    <mergeCell ref="P493:P516"/>
    <mergeCell ref="Q493:Q516"/>
    <mergeCell ref="Q517:Q536"/>
    <mergeCell ref="S637:S646"/>
    <mergeCell ref="U637:U646"/>
    <mergeCell ref="N637:N646"/>
    <mergeCell ref="O637:O646"/>
    <mergeCell ref="P637:P646"/>
    <mergeCell ref="Q637:Q646"/>
    <mergeCell ref="R637:R646"/>
    <mergeCell ref="T637:T646"/>
    <mergeCell ref="B275:C276"/>
    <mergeCell ref="U517:U536"/>
    <mergeCell ref="T517:T536"/>
    <mergeCell ref="T597:T606"/>
    <mergeCell ref="T607:T616"/>
    <mergeCell ref="U370:U383"/>
    <mergeCell ref="U327:U346"/>
    <mergeCell ref="R479:R492"/>
    <mergeCell ref="R453:R478"/>
    <mergeCell ref="R431:R452"/>
    <mergeCell ref="U271:U290"/>
    <mergeCell ref="R309:R326"/>
    <mergeCell ref="R327:R346"/>
    <mergeCell ref="P558:P566"/>
    <mergeCell ref="T558:T566"/>
    <mergeCell ref="U558:U566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47" t="s">
        <v>484</v>
      </c>
      <c r="B1">
        <v>60</v>
      </c>
    </row>
    <row r="2" spans="1:2">
      <c r="A2" s="247" t="s">
        <v>172</v>
      </c>
      <c r="B2">
        <v>70</v>
      </c>
    </row>
    <row r="3" spans="1:2">
      <c r="A3" s="247" t="s">
        <v>450</v>
      </c>
      <c r="B3">
        <v>62</v>
      </c>
    </row>
    <row r="4" spans="1:2">
      <c r="A4" s="247" t="s">
        <v>482</v>
      </c>
      <c r="B4">
        <v>65</v>
      </c>
    </row>
    <row r="5" spans="1:2">
      <c r="A5" s="247" t="s">
        <v>406</v>
      </c>
      <c r="B5">
        <v>54</v>
      </c>
    </row>
    <row r="6" spans="1:2">
      <c r="A6" s="247" t="s">
        <v>483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Khanh</cp:lastModifiedBy>
  <cp:lastPrinted>2018-10-29T04:22:39Z</cp:lastPrinted>
  <dcterms:created xsi:type="dcterms:W3CDTF">2018-07-19T01:22:54Z</dcterms:created>
  <dcterms:modified xsi:type="dcterms:W3CDTF">2019-03-08T05:55:13Z</dcterms:modified>
</cp:coreProperties>
</file>